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9270" activeTab="0"/>
  </bookViews>
  <sheets>
    <sheet name="申報表-簡式" sheetId="1" r:id="rId1"/>
  </sheets>
  <definedNames/>
  <calcPr fullCalcOnLoad="1"/>
</workbook>
</file>

<file path=xl/sharedStrings.xml><?xml version="1.0" encoding="utf-8"?>
<sst xmlns="http://schemas.openxmlformats.org/spreadsheetml/2006/main" count="108" uniqueCount="85">
  <si>
    <t>年滿七十歲受扶養直系尊親屬，每人免稅額</t>
  </si>
  <si>
    <t>圓，共：</t>
  </si>
  <si>
    <t>人，計：</t>
  </si>
  <si>
    <t>其餘受扶養親屬暨本人、配偶，每人免稅額</t>
  </si>
  <si>
    <t>所得人姓名</t>
  </si>
  <si>
    <t>所得總額</t>
  </si>
  <si>
    <t>扣繳稅額</t>
  </si>
  <si>
    <t>說明</t>
  </si>
  <si>
    <t>本人</t>
  </si>
  <si>
    <t>配偶</t>
  </si>
  <si>
    <t>扶養親屬</t>
  </si>
  <si>
    <t>全年薪資所得總額</t>
  </si>
  <si>
    <t>可扣除額</t>
  </si>
  <si>
    <t>小計</t>
  </si>
  <si>
    <t>項目</t>
  </si>
  <si>
    <t>儲蓄投資</t>
  </si>
  <si>
    <t>殘障扣除</t>
  </si>
  <si>
    <t>配偶薪資所得淨額</t>
  </si>
  <si>
    <t>配偶薪資所得應納稅額</t>
  </si>
  <si>
    <t>配偶薪資淨額 ＝</t>
  </si>
  <si>
    <t>不含配偶薪資所得淨額</t>
  </si>
  <si>
    <t>不含配偶薪資所得應納稅額</t>
  </si>
  <si>
    <t>累進差額</t>
  </si>
  <si>
    <t>所得淨額</t>
  </si>
  <si>
    <t>不含配偶薪資所得淨額＊</t>
  </si>
  <si>
    <t>建議選用</t>
  </si>
  <si>
    <t>元。</t>
  </si>
  <si>
    <t>元，夫妻合併申報可扣除</t>
  </si>
  <si>
    <t>特別扣除額：</t>
  </si>
  <si>
    <t>殘障或精神病嚴重者共</t>
  </si>
  <si>
    <t>子女就讀專科以上共有</t>
  </si>
  <si>
    <t>戶。</t>
  </si>
  <si>
    <t>‧‧‧選擇第</t>
  </si>
  <si>
    <t>免稅額：</t>
  </si>
  <si>
    <t>合計</t>
  </si>
  <si>
    <t>綜合所得總額</t>
  </si>
  <si>
    <t>扣除額</t>
  </si>
  <si>
    <t>薪資所得</t>
  </si>
  <si>
    <t>利息所得</t>
  </si>
  <si>
    <r>
      <t>全年於金融機構之存款</t>
    </r>
    <r>
      <rPr>
        <sz val="10"/>
        <color indexed="12"/>
        <rFont val="Times New Roman"/>
        <family val="1"/>
      </rPr>
      <t>…</t>
    </r>
    <r>
      <rPr>
        <sz val="10"/>
        <color indexed="12"/>
        <rFont val="新細明體"/>
        <family val="1"/>
      </rPr>
      <t>等之利息總額：</t>
    </r>
  </si>
  <si>
    <t>標準扣除</t>
  </si>
  <si>
    <r>
      <t xml:space="preserve">1. </t>
    </r>
    <r>
      <rPr>
        <sz val="10"/>
        <color indexed="12"/>
        <rFont val="新細明體"/>
        <family val="1"/>
      </rPr>
      <t>單身者　　</t>
    </r>
    <r>
      <rPr>
        <sz val="10"/>
        <color indexed="12"/>
        <rFont val="Times New Roman"/>
        <family val="1"/>
      </rPr>
      <t xml:space="preserve">2. </t>
    </r>
    <r>
      <rPr>
        <sz val="10"/>
        <color indexed="12"/>
        <rFont val="新細明體"/>
        <family val="1"/>
      </rPr>
      <t>夫妻合併申報者</t>
    </r>
  </si>
  <si>
    <t>項。</t>
  </si>
  <si>
    <t>人。</t>
  </si>
  <si>
    <t>股利</t>
  </si>
  <si>
    <t>教育學費</t>
  </si>
  <si>
    <r>
      <t>扣</t>
    </r>
    <r>
      <rPr>
        <sz val="10"/>
        <color indexed="12"/>
        <rFont val="Times New Roman"/>
        <family val="1"/>
      </rPr>
      <t xml:space="preserve">     </t>
    </r>
    <r>
      <rPr>
        <sz val="10"/>
        <color indexed="12"/>
        <rFont val="新細明體"/>
        <family val="1"/>
      </rPr>
      <t>除</t>
    </r>
    <r>
      <rPr>
        <sz val="10"/>
        <color indexed="12"/>
        <rFont val="Times New Roman"/>
        <family val="1"/>
      </rPr>
      <t xml:space="preserve">     </t>
    </r>
    <r>
      <rPr>
        <sz val="10"/>
        <color indexed="12"/>
        <rFont val="新細明體"/>
        <family val="1"/>
      </rPr>
      <t>額</t>
    </r>
    <r>
      <rPr>
        <sz val="10"/>
        <color indexed="12"/>
        <rFont val="Times New Roman"/>
        <family val="1"/>
      </rPr>
      <t xml:space="preserve">     </t>
    </r>
    <r>
      <rPr>
        <sz val="10"/>
        <color indexed="12"/>
        <rFont val="新細明體"/>
        <family val="1"/>
      </rPr>
      <t>合</t>
    </r>
    <r>
      <rPr>
        <sz val="10"/>
        <color indexed="12"/>
        <rFont val="Times New Roman"/>
        <family val="1"/>
      </rPr>
      <t xml:space="preserve">     </t>
    </r>
    <r>
      <rPr>
        <sz val="10"/>
        <color indexed="12"/>
        <rFont val="新細明體"/>
        <family val="1"/>
      </rPr>
      <t>計</t>
    </r>
    <r>
      <rPr>
        <sz val="10"/>
        <color indexed="12"/>
        <rFont val="Times New Roman"/>
        <family val="1"/>
      </rPr>
      <t xml:space="preserve">  (AB)</t>
    </r>
  </si>
  <si>
    <t>福利金</t>
  </si>
  <si>
    <t>綜合所得淨額</t>
  </si>
  <si>
    <r>
      <t>綜合所得總額</t>
    </r>
    <r>
      <rPr>
        <sz val="10"/>
        <color indexed="12"/>
        <rFont val="Times New Roman"/>
        <family val="1"/>
      </rPr>
      <t>(AA)</t>
    </r>
    <r>
      <rPr>
        <sz val="10"/>
        <color indexed="12"/>
        <rFont val="新細明體"/>
        <family val="1"/>
      </rPr>
      <t>－</t>
    </r>
  </si>
  <si>
    <r>
      <t>全部免稅額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新細明體"/>
        <family val="1"/>
      </rPr>
      <t>－</t>
    </r>
  </si>
  <si>
    <t>全部扣除額(AB)＝</t>
  </si>
  <si>
    <r>
      <t>綜合所得淨額</t>
    </r>
    <r>
      <rPr>
        <sz val="10"/>
        <color indexed="12"/>
        <rFont val="Times New Roman"/>
        <family val="1"/>
      </rPr>
      <t xml:space="preserve"> (AE)</t>
    </r>
  </si>
  <si>
    <t>稿費</t>
  </si>
  <si>
    <r>
      <t>合</t>
    </r>
    <r>
      <rPr>
        <sz val="10"/>
        <color indexed="12"/>
        <rFont val="Times New Roman"/>
        <family val="1"/>
      </rPr>
      <t xml:space="preserve">  </t>
    </r>
    <r>
      <rPr>
        <sz val="10"/>
        <color indexed="12"/>
        <rFont val="新細明體"/>
        <family val="1"/>
      </rPr>
      <t>計</t>
    </r>
    <r>
      <rPr>
        <sz val="10"/>
        <color indexed="12"/>
        <rFont val="Times New Roman"/>
        <family val="1"/>
      </rPr>
      <t xml:space="preserve">  (AA/AG)</t>
    </r>
  </si>
  <si>
    <t>稅額計算方式</t>
  </si>
  <si>
    <t>１‧單身者或夫妻合併申報者</t>
  </si>
  <si>
    <t>所得稅稅率表</t>
  </si>
  <si>
    <r>
      <t>綜合所得淨額</t>
    </r>
    <r>
      <rPr>
        <sz val="10"/>
        <color indexed="12"/>
        <rFont val="Times New Roman"/>
        <family val="1"/>
      </rPr>
      <t xml:space="preserve"> (AE) </t>
    </r>
    <r>
      <rPr>
        <sz val="10"/>
        <color indexed="12"/>
        <rFont val="新細明體"/>
        <family val="1"/>
      </rPr>
      <t>＊</t>
    </r>
  </si>
  <si>
    <t>稅率　－</t>
  </si>
  <si>
    <t>累進差額　＝</t>
  </si>
  <si>
    <r>
      <t>應納稅額</t>
    </r>
    <r>
      <rPr>
        <sz val="10"/>
        <color indexed="12"/>
        <rFont val="Times New Roman"/>
        <family val="1"/>
      </rPr>
      <t xml:space="preserve"> (AF)</t>
    </r>
  </si>
  <si>
    <t>稅率</t>
  </si>
  <si>
    <t>應納稅額 (AF)  －</t>
  </si>
  <si>
    <t>扣繳稅額＝</t>
  </si>
  <si>
    <r>
      <t>應</t>
    </r>
    <r>
      <rPr>
        <sz val="10"/>
        <color indexed="12"/>
        <rFont val="Times New Roman"/>
        <family val="1"/>
      </rPr>
      <t xml:space="preserve"> </t>
    </r>
    <r>
      <rPr>
        <sz val="10"/>
        <color indexed="10"/>
        <rFont val="新細明體"/>
        <family val="1"/>
      </rPr>
      <t>退還</t>
    </r>
    <r>
      <rPr>
        <sz val="10"/>
        <color indexed="10"/>
        <rFont val="Times New Roman"/>
        <family val="1"/>
      </rPr>
      <t>( - /AI)</t>
    </r>
    <r>
      <rPr>
        <sz val="10"/>
        <color indexed="12"/>
        <rFont val="新細明體"/>
        <family val="1"/>
      </rPr>
      <t xml:space="preserve"> ／ </t>
    </r>
    <r>
      <rPr>
        <sz val="10"/>
        <color indexed="17"/>
        <rFont val="新細明體"/>
        <family val="1"/>
      </rPr>
      <t>繳納( + /AH)</t>
    </r>
    <r>
      <rPr>
        <sz val="10"/>
        <color indexed="12"/>
        <rFont val="新細明體"/>
        <family val="1"/>
      </rPr>
      <t xml:space="preserve"> 稅額</t>
    </r>
  </si>
  <si>
    <t>２‧配偶薪資所得分開計算</t>
  </si>
  <si>
    <r>
      <t>配偶薪資所得</t>
    </r>
    <r>
      <rPr>
        <sz val="10"/>
        <color indexed="12"/>
        <rFont val="Times New Roman"/>
        <family val="1"/>
      </rPr>
      <t xml:space="preserve"> (AD)</t>
    </r>
    <r>
      <rPr>
        <sz val="10"/>
        <color indexed="12"/>
        <rFont val="新細明體"/>
        <family val="1"/>
      </rPr>
      <t xml:space="preserve">  －</t>
    </r>
  </si>
  <si>
    <r>
      <t>免稅額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新細明體"/>
        <family val="1"/>
      </rPr>
      <t>－</t>
    </r>
  </si>
  <si>
    <r>
      <t>配偶薪資所得扣除額</t>
    </r>
    <r>
      <rPr>
        <sz val="10"/>
        <color indexed="12"/>
        <rFont val="Times New Roman"/>
        <family val="1"/>
      </rPr>
      <t xml:space="preserve">  </t>
    </r>
    <r>
      <rPr>
        <sz val="10"/>
        <color indexed="12"/>
        <rFont val="新細明體"/>
        <family val="1"/>
      </rPr>
      <t>＝</t>
    </r>
  </si>
  <si>
    <r>
      <t>配偶薪資所得淨額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新細明體"/>
        <family val="1"/>
      </rPr>
      <t>＊</t>
    </r>
  </si>
  <si>
    <r>
      <t>綜合所得淨額</t>
    </r>
    <r>
      <rPr>
        <sz val="10"/>
        <color indexed="12"/>
        <rFont val="Times New Roman"/>
        <family val="1"/>
      </rPr>
      <t xml:space="preserve"> (AE) </t>
    </r>
    <r>
      <rPr>
        <sz val="10"/>
        <color indexed="12"/>
        <rFont val="新細明體"/>
        <family val="1"/>
      </rPr>
      <t>－</t>
    </r>
  </si>
  <si>
    <r>
      <t>配偶薪資所得淨額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新細明體"/>
        <family val="1"/>
      </rPr>
      <t>＋</t>
    </r>
  </si>
  <si>
    <r>
      <t>不含配偶薪資所得淨額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新細明體"/>
        <family val="1"/>
      </rPr>
      <t>＝</t>
    </r>
  </si>
  <si>
    <r>
      <t xml:space="preserve">應納稅額 </t>
    </r>
    <r>
      <rPr>
        <sz val="10"/>
        <color indexed="12"/>
        <rFont val="Times New Roman"/>
        <family val="1"/>
      </rPr>
      <t>(AF)</t>
    </r>
  </si>
  <si>
    <r>
      <t xml:space="preserve">1. </t>
    </r>
    <r>
      <rPr>
        <sz val="10"/>
        <color indexed="12"/>
        <rFont val="新細明體"/>
        <family val="1"/>
      </rPr>
      <t>薪資所得特別扣除額每人最高可扣除</t>
    </r>
  </si>
  <si>
    <r>
      <t xml:space="preserve">2. </t>
    </r>
    <r>
      <rPr>
        <sz val="10"/>
        <color indexed="12"/>
        <rFont val="新細明體"/>
        <family val="1"/>
      </rPr>
      <t>儲蓄投資特別扣除額合計最高可扣除</t>
    </r>
  </si>
  <si>
    <r>
      <t xml:space="preserve">3. </t>
    </r>
    <r>
      <rPr>
        <sz val="10"/>
        <color indexed="12"/>
        <rFont val="新細明體"/>
        <family val="1"/>
      </rPr>
      <t>標準扣除額：單身可扣除</t>
    </r>
  </si>
  <si>
    <r>
      <t xml:space="preserve">4. </t>
    </r>
    <r>
      <rPr>
        <sz val="10"/>
        <color indexed="12"/>
        <rFont val="新細明體"/>
        <family val="1"/>
      </rPr>
      <t>殘障或精神病嚴重者，每人可扣除除</t>
    </r>
  </si>
  <si>
    <r>
      <t xml:space="preserve">5. </t>
    </r>
    <r>
      <rPr>
        <sz val="10"/>
        <color indexed="12"/>
        <rFont val="新細明體"/>
        <family val="1"/>
      </rPr>
      <t>子女就讀大專以上(空大,空專,五專前三年)，每戶可扣除</t>
    </r>
  </si>
  <si>
    <t>本人</t>
  </si>
  <si>
    <t>年度結算申報  (簡式)  &gt;&gt;</t>
  </si>
  <si>
    <r>
      <t xml:space="preserve">&lt;&lt;  </t>
    </r>
    <r>
      <rPr>
        <b/>
        <sz val="16"/>
        <color indexed="12"/>
        <rFont val="新細明體"/>
        <family val="1"/>
      </rPr>
      <t>綜合所得稅</t>
    </r>
  </si>
  <si>
    <r>
      <t>製作</t>
    </r>
    <r>
      <rPr>
        <sz val="8"/>
        <color indexed="14"/>
        <rFont val="Times New Roman"/>
        <family val="1"/>
      </rPr>
      <t>:</t>
    </r>
    <r>
      <rPr>
        <sz val="8"/>
        <color indexed="14"/>
        <rFont val="新細明體"/>
        <family val="1"/>
      </rPr>
      <t>許宇君</t>
    </r>
  </si>
  <si>
    <t>解鎖密碼:0000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</si>
</sst>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#,###&quot;元&quot;\ "/>
    <numFmt numFmtId="178" formatCode="#,###,##0&quot;元&quot;\ "/>
    <numFmt numFmtId="179" formatCode="#,##0_ "/>
    <numFmt numFmtId="180" formatCode="#,##0.0_ "/>
    <numFmt numFmtId="181" formatCode="#,##0.0_);[Red]\(#,##0.0\)"/>
    <numFmt numFmtId="182" formatCode="0_ "/>
    <numFmt numFmtId="183" formatCode="[$-404]e&quot;年&quot;"/>
    <numFmt numFmtId="184" formatCode="0_);\(0\)"/>
    <numFmt numFmtId="185" formatCode="&quot;$&quot;#,##0"/>
    <numFmt numFmtId="186" formatCode="[DBNum1][$-404]e&quot;年&quot;m&quot;月&quot;d&quot;日&quot;"/>
    <numFmt numFmtId="187" formatCode="[DBNum1][$-404]e&quot;年&quot;"/>
    <numFmt numFmtId="188" formatCode="&quot;$&quot;#,##0&quot;萬&quot;"/>
    <numFmt numFmtId="189" formatCode="#,##0&quot;～&quot;"/>
    <numFmt numFmtId="190" formatCode="#,##0&quot;萬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6">
    <font>
      <sz val="12"/>
      <name val="新細明體"/>
      <family val="1"/>
    </font>
    <font>
      <sz val="9"/>
      <name val="新細明體"/>
      <family val="1"/>
    </font>
    <font>
      <b/>
      <sz val="12"/>
      <color indexed="43"/>
      <name val="新細明體"/>
      <family val="1"/>
    </font>
    <font>
      <b/>
      <sz val="12"/>
      <color indexed="43"/>
      <name val="Times New Roman"/>
      <family val="1"/>
    </font>
    <font>
      <sz val="10"/>
      <color indexed="12"/>
      <name val="新細明體"/>
      <family val="1"/>
    </font>
    <font>
      <b/>
      <sz val="10"/>
      <color indexed="12"/>
      <name val="新細明體"/>
      <family val="1"/>
    </font>
    <font>
      <sz val="10"/>
      <color indexed="16"/>
      <name val="Times New Roman"/>
      <family val="1"/>
    </font>
    <font>
      <sz val="10"/>
      <color indexed="16"/>
      <name val="新細明體"/>
      <family val="1"/>
    </font>
    <font>
      <sz val="10"/>
      <color indexed="12"/>
      <name val="Times New Roman"/>
      <family val="1"/>
    </font>
    <font>
      <sz val="10"/>
      <color indexed="10"/>
      <name val="新細明體"/>
      <family val="1"/>
    </font>
    <font>
      <sz val="10"/>
      <color indexed="10"/>
      <name val="Times New Roman"/>
      <family val="1"/>
    </font>
    <font>
      <sz val="10"/>
      <color indexed="17"/>
      <name val="新細明體"/>
      <family val="1"/>
    </font>
    <font>
      <b/>
      <u val="single"/>
      <sz val="16"/>
      <color indexed="12"/>
      <name val="新細明體"/>
      <family val="1"/>
    </font>
    <font>
      <b/>
      <sz val="12"/>
      <color indexed="16"/>
      <name val="新細明體"/>
      <family val="1"/>
    </font>
    <font>
      <b/>
      <sz val="16"/>
      <color indexed="12"/>
      <name val="新細明體"/>
      <family val="1"/>
    </font>
    <font>
      <b/>
      <sz val="16"/>
      <color indexed="12"/>
      <name val="Times New Roman"/>
      <family val="1"/>
    </font>
    <font>
      <sz val="8"/>
      <color indexed="12"/>
      <name val="新細明體"/>
      <family val="1"/>
    </font>
    <font>
      <sz val="8"/>
      <color indexed="14"/>
      <name val="新細明體"/>
      <family val="1"/>
    </font>
    <font>
      <sz val="8"/>
      <color indexed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 horizontal="left"/>
      <protection hidden="1"/>
    </xf>
    <xf numFmtId="0" fontId="12" fillId="33" borderId="12" xfId="0" applyFont="1" applyFill="1" applyBorder="1" applyAlignment="1" applyProtection="1">
      <alignment horizontal="left"/>
      <protection hidden="1"/>
    </xf>
    <xf numFmtId="0" fontId="15" fillId="33" borderId="12" xfId="0" applyFont="1" applyFill="1" applyBorder="1" applyAlignment="1" applyProtection="1">
      <alignment horizontal="right"/>
      <protection hidden="1"/>
    </xf>
    <xf numFmtId="0" fontId="14" fillId="33" borderId="12" xfId="0" applyFont="1" applyFill="1" applyBorder="1" applyAlignment="1" applyProtection="1">
      <alignment horizontal="center"/>
      <protection hidden="1" locked="0"/>
    </xf>
    <xf numFmtId="0" fontId="14" fillId="33" borderId="12" xfId="0" applyFont="1" applyFill="1" applyBorder="1" applyAlignment="1" applyProtection="1">
      <alignment horizontal="left"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176" fontId="4" fillId="33" borderId="16" xfId="0" applyNumberFormat="1" applyFont="1" applyFill="1" applyBorder="1" applyAlignment="1" applyProtection="1">
      <alignment/>
      <protection hidden="1" locked="0"/>
    </xf>
    <xf numFmtId="0" fontId="4" fillId="33" borderId="16" xfId="0" applyFont="1" applyFill="1" applyBorder="1" applyAlignment="1" applyProtection="1">
      <alignment/>
      <protection hidden="1"/>
    </xf>
    <xf numFmtId="0" fontId="4" fillId="34" borderId="16" xfId="0" applyFont="1" applyFill="1" applyBorder="1" applyAlignment="1" applyProtection="1">
      <alignment/>
      <protection hidden="1" locked="0"/>
    </xf>
    <xf numFmtId="0" fontId="4" fillId="33" borderId="17" xfId="0" applyFont="1" applyFill="1" applyBorder="1" applyAlignment="1" applyProtection="1">
      <alignment horizontal="center"/>
      <protection hidden="1"/>
    </xf>
    <xf numFmtId="176" fontId="4" fillId="33" borderId="18" xfId="0" applyNumberFormat="1" applyFont="1" applyFill="1" applyBorder="1" applyAlignment="1" applyProtection="1">
      <alignment/>
      <protection hidden="1" locked="0"/>
    </xf>
    <xf numFmtId="0" fontId="4" fillId="33" borderId="18" xfId="0" applyFont="1" applyFill="1" applyBorder="1" applyAlignment="1" applyProtection="1">
      <alignment/>
      <protection hidden="1"/>
    </xf>
    <xf numFmtId="0" fontId="4" fillId="34" borderId="18" xfId="0" applyFont="1" applyFill="1" applyBorder="1" applyAlignment="1" applyProtection="1">
      <alignment/>
      <protection hidden="1" locked="0"/>
    </xf>
    <xf numFmtId="177" fontId="7" fillId="33" borderId="19" xfId="0" applyNumberFormat="1" applyFont="1" applyFill="1" applyBorder="1" applyAlignment="1" applyProtection="1">
      <alignment/>
      <protection hidden="1"/>
    </xf>
    <xf numFmtId="0" fontId="4" fillId="33" borderId="20" xfId="0" applyFont="1" applyFill="1" applyBorder="1" applyAlignment="1" applyProtection="1">
      <alignment/>
      <protection hidden="1"/>
    </xf>
    <xf numFmtId="0" fontId="4" fillId="33" borderId="21" xfId="0" applyFont="1" applyFill="1" applyBorder="1" applyAlignment="1" applyProtection="1">
      <alignment/>
      <protection hidden="1"/>
    </xf>
    <xf numFmtId="0" fontId="4" fillId="33" borderId="22" xfId="0" applyFont="1" applyFill="1" applyBorder="1" applyAlignment="1" applyProtection="1">
      <alignment/>
      <protection hidden="1"/>
    </xf>
    <xf numFmtId="0" fontId="4" fillId="33" borderId="23" xfId="0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4" fillId="33" borderId="22" xfId="0" applyFont="1" applyFill="1" applyBorder="1" applyAlignment="1" applyProtection="1">
      <alignment horizontal="center"/>
      <protection hidden="1"/>
    </xf>
    <xf numFmtId="0" fontId="4" fillId="34" borderId="21" xfId="0" applyFont="1" applyFill="1" applyBorder="1" applyAlignment="1" applyProtection="1">
      <alignment/>
      <protection hidden="1" locked="0"/>
    </xf>
    <xf numFmtId="176" fontId="4" fillId="34" borderId="21" xfId="0" applyNumberFormat="1" applyFont="1" applyFill="1" applyBorder="1" applyAlignment="1" applyProtection="1">
      <alignment/>
      <protection hidden="1" locked="0"/>
    </xf>
    <xf numFmtId="179" fontId="4" fillId="34" borderId="22" xfId="0" applyNumberFormat="1" applyFont="1" applyFill="1" applyBorder="1" applyAlignment="1" applyProtection="1">
      <alignment/>
      <protection hidden="1" locked="0"/>
    </xf>
    <xf numFmtId="0" fontId="4" fillId="33" borderId="24" xfId="0" applyFont="1" applyFill="1" applyBorder="1" applyAlignment="1" applyProtection="1">
      <alignment/>
      <protection hidden="1"/>
    </xf>
    <xf numFmtId="179" fontId="4" fillId="33" borderId="21" xfId="0" applyNumberFormat="1" applyFont="1" applyFill="1" applyBorder="1" applyAlignment="1" applyProtection="1">
      <alignment/>
      <protection hidden="1"/>
    </xf>
    <xf numFmtId="0" fontId="4" fillId="34" borderId="25" xfId="0" applyFont="1" applyFill="1" applyBorder="1" applyAlignment="1" applyProtection="1">
      <alignment/>
      <protection hidden="1" locked="0"/>
    </xf>
    <xf numFmtId="176" fontId="4" fillId="34" borderId="25" xfId="0" applyNumberFormat="1" applyFont="1" applyFill="1" applyBorder="1" applyAlignment="1" applyProtection="1">
      <alignment/>
      <protection hidden="1" locked="0"/>
    </xf>
    <xf numFmtId="179" fontId="4" fillId="34" borderId="26" xfId="0" applyNumberFormat="1" applyFont="1" applyFill="1" applyBorder="1" applyAlignment="1" applyProtection="1">
      <alignment/>
      <protection hidden="1" locked="0"/>
    </xf>
    <xf numFmtId="0" fontId="4" fillId="34" borderId="27" xfId="0" applyFont="1" applyFill="1" applyBorder="1" applyAlignment="1" applyProtection="1">
      <alignment/>
      <protection hidden="1" locked="0"/>
    </xf>
    <xf numFmtId="176" fontId="4" fillId="34" borderId="27" xfId="0" applyNumberFormat="1" applyFont="1" applyFill="1" applyBorder="1" applyAlignment="1" applyProtection="1">
      <alignment/>
      <protection hidden="1" locked="0"/>
    </xf>
    <xf numFmtId="179" fontId="4" fillId="34" borderId="28" xfId="0" applyNumberFormat="1" applyFont="1" applyFill="1" applyBorder="1" applyAlignment="1" applyProtection="1">
      <alignment/>
      <protection hidden="1" locked="0"/>
    </xf>
    <xf numFmtId="0" fontId="4" fillId="33" borderId="23" xfId="0" applyFont="1" applyFill="1" applyBorder="1" applyAlignment="1" applyProtection="1">
      <alignment/>
      <protection hidden="1"/>
    </xf>
    <xf numFmtId="179" fontId="4" fillId="33" borderId="0" xfId="0" applyNumberFormat="1" applyFont="1" applyFill="1" applyAlignment="1" applyProtection="1">
      <alignment/>
      <protection hidden="1"/>
    </xf>
    <xf numFmtId="179" fontId="7" fillId="33" borderId="22" xfId="0" applyNumberFormat="1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Alignment="1" applyProtection="1">
      <alignment/>
      <protection hidden="1"/>
    </xf>
    <xf numFmtId="0" fontId="4" fillId="33" borderId="29" xfId="0" applyFont="1" applyFill="1" applyBorder="1" applyAlignment="1" applyProtection="1">
      <alignment/>
      <protection hidden="1"/>
    </xf>
    <xf numFmtId="0" fontId="4" fillId="34" borderId="0" xfId="0" applyFont="1" applyFill="1" applyAlignment="1" applyProtection="1">
      <alignment horizontal="center"/>
      <protection hidden="1" locked="0"/>
    </xf>
    <xf numFmtId="0" fontId="4" fillId="34" borderId="30" xfId="0" applyFont="1" applyFill="1" applyBorder="1" applyAlignment="1" applyProtection="1">
      <alignment/>
      <protection hidden="1" locked="0"/>
    </xf>
    <xf numFmtId="0" fontId="4" fillId="33" borderId="30" xfId="0" applyFont="1" applyFill="1" applyBorder="1" applyAlignment="1" applyProtection="1">
      <alignment/>
      <protection hidden="1"/>
    </xf>
    <xf numFmtId="0" fontId="4" fillId="33" borderId="31" xfId="0" applyFont="1" applyFill="1" applyBorder="1" applyAlignment="1" applyProtection="1">
      <alignment/>
      <protection hidden="1"/>
    </xf>
    <xf numFmtId="179" fontId="7" fillId="33" borderId="22" xfId="0" applyNumberFormat="1" applyFont="1" applyFill="1" applyBorder="1" applyAlignment="1" applyProtection="1">
      <alignment/>
      <protection hidden="1"/>
    </xf>
    <xf numFmtId="0" fontId="4" fillId="33" borderId="32" xfId="0" applyFont="1" applyFill="1" applyBorder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 locked="0"/>
    </xf>
    <xf numFmtId="179" fontId="7" fillId="33" borderId="33" xfId="0" applyNumberFormat="1" applyFont="1" applyFill="1" applyBorder="1" applyAlignment="1" applyProtection="1">
      <alignment/>
      <protection hidden="1"/>
    </xf>
    <xf numFmtId="179" fontId="7" fillId="33" borderId="34" xfId="0" applyNumberFormat="1" applyFont="1" applyFill="1" applyBorder="1" applyAlignment="1" applyProtection="1">
      <alignment/>
      <protection hidden="1"/>
    </xf>
    <xf numFmtId="179" fontId="7" fillId="33" borderId="35" xfId="0" applyNumberFormat="1" applyFont="1" applyFill="1" applyBorder="1" applyAlignment="1" applyProtection="1">
      <alignment/>
      <protection hidden="1"/>
    </xf>
    <xf numFmtId="0" fontId="4" fillId="35" borderId="21" xfId="0" applyFont="1" applyFill="1" applyBorder="1" applyAlignment="1" applyProtection="1">
      <alignment horizontal="center"/>
      <protection hidden="1"/>
    </xf>
    <xf numFmtId="0" fontId="4" fillId="35" borderId="22" xfId="0" applyFont="1" applyFill="1" applyBorder="1" applyAlignment="1" applyProtection="1">
      <alignment horizontal="center"/>
      <protection hidden="1"/>
    </xf>
    <xf numFmtId="189" fontId="4" fillId="35" borderId="36" xfId="0" applyNumberFormat="1" applyFont="1" applyFill="1" applyBorder="1" applyAlignment="1" applyProtection="1">
      <alignment/>
      <protection hidden="1"/>
    </xf>
    <xf numFmtId="190" fontId="4" fillId="35" borderId="31" xfId="0" applyNumberFormat="1" applyFont="1" applyFill="1" applyBorder="1" applyAlignment="1" applyProtection="1">
      <alignment/>
      <protection hidden="1" locked="0"/>
    </xf>
    <xf numFmtId="0" fontId="4" fillId="35" borderId="21" xfId="0" applyFont="1" applyFill="1" applyBorder="1" applyAlignment="1" applyProtection="1">
      <alignment horizontal="center"/>
      <protection hidden="1" locked="0"/>
    </xf>
    <xf numFmtId="179" fontId="4" fillId="35" borderId="22" xfId="0" applyNumberFormat="1" applyFont="1" applyFill="1" applyBorder="1" applyAlignment="1" applyProtection="1">
      <alignment horizontal="center"/>
      <protection hidden="1" locked="0"/>
    </xf>
    <xf numFmtId="189" fontId="4" fillId="35" borderId="37" xfId="0" applyNumberFormat="1" applyFont="1" applyFill="1" applyBorder="1" applyAlignment="1" applyProtection="1">
      <alignment/>
      <protection hidden="1"/>
    </xf>
    <xf numFmtId="190" fontId="4" fillId="35" borderId="38" xfId="0" applyNumberFormat="1" applyFont="1" applyFill="1" applyBorder="1" applyAlignment="1" applyProtection="1">
      <alignment/>
      <protection hidden="1" locked="0"/>
    </xf>
    <xf numFmtId="0" fontId="4" fillId="35" borderId="25" xfId="0" applyFont="1" applyFill="1" applyBorder="1" applyAlignment="1" applyProtection="1">
      <alignment horizontal="center"/>
      <protection hidden="1" locked="0"/>
    </xf>
    <xf numFmtId="179" fontId="4" fillId="35" borderId="26" xfId="0" applyNumberFormat="1" applyFont="1" applyFill="1" applyBorder="1" applyAlignment="1" applyProtection="1">
      <alignment horizontal="center"/>
      <protection hidden="1" locked="0"/>
    </xf>
    <xf numFmtId="0" fontId="4" fillId="36" borderId="39" xfId="0" applyFont="1" applyFill="1" applyBorder="1" applyAlignment="1" applyProtection="1">
      <alignment/>
      <protection hidden="1"/>
    </xf>
    <xf numFmtId="0" fontId="2" fillId="36" borderId="30" xfId="0" applyFont="1" applyFill="1" applyBorder="1" applyAlignment="1" applyProtection="1">
      <alignment horizontal="right" vertical="center"/>
      <protection hidden="1"/>
    </xf>
    <xf numFmtId="0" fontId="4" fillId="35" borderId="14" xfId="0" applyFont="1" applyFill="1" applyBorder="1" applyAlignment="1" applyProtection="1">
      <alignment/>
      <protection hidden="1"/>
    </xf>
    <xf numFmtId="179" fontId="4" fillId="35" borderId="0" xfId="0" applyNumberFormat="1" applyFont="1" applyFill="1" applyBorder="1" applyAlignment="1" applyProtection="1">
      <alignment horizontal="center"/>
      <protection hidden="1" locked="0"/>
    </xf>
    <xf numFmtId="0" fontId="4" fillId="35" borderId="0" xfId="0" applyFont="1" applyFill="1" applyBorder="1" applyAlignment="1" applyProtection="1">
      <alignment/>
      <protection hidden="1"/>
    </xf>
    <xf numFmtId="0" fontId="4" fillId="35" borderId="15" xfId="0" applyFont="1" applyFill="1" applyBorder="1" applyAlignment="1" applyProtection="1">
      <alignment/>
      <protection hidden="1"/>
    </xf>
    <xf numFmtId="0" fontId="4" fillId="35" borderId="40" xfId="0" applyFont="1" applyFill="1" applyBorder="1" applyAlignment="1" applyProtection="1">
      <alignment/>
      <protection hidden="1"/>
    </xf>
    <xf numFmtId="0" fontId="4" fillId="35" borderId="41" xfId="0" applyFont="1" applyFill="1" applyBorder="1" applyAlignment="1" applyProtection="1">
      <alignment/>
      <protection hidden="1"/>
    </xf>
    <xf numFmtId="0" fontId="4" fillId="35" borderId="42" xfId="0" applyFont="1" applyFill="1" applyBorder="1" applyAlignment="1" applyProtection="1">
      <alignment/>
      <protection hidden="1"/>
    </xf>
    <xf numFmtId="0" fontId="16" fillId="35" borderId="41" xfId="0" applyFont="1" applyFill="1" applyBorder="1" applyAlignment="1" applyProtection="1">
      <alignment/>
      <protection hidden="1"/>
    </xf>
    <xf numFmtId="0" fontId="17" fillId="35" borderId="0" xfId="0" applyFont="1" applyFill="1" applyBorder="1" applyAlignment="1" applyProtection="1">
      <alignment horizontal="right"/>
      <protection hidden="1"/>
    </xf>
    <xf numFmtId="0" fontId="21" fillId="35" borderId="0" xfId="0" applyFont="1" applyFill="1" applyBorder="1" applyAlignment="1" applyProtection="1">
      <alignment horizontal="right"/>
      <protection hidden="1"/>
    </xf>
    <xf numFmtId="179" fontId="4" fillId="34" borderId="21" xfId="0" applyNumberFormat="1" applyFont="1" applyFill="1" applyBorder="1" applyAlignment="1" applyProtection="1">
      <alignment horizontal="right"/>
      <protection hidden="1" locked="0"/>
    </xf>
    <xf numFmtId="0" fontId="4" fillId="33" borderId="21" xfId="0" applyFont="1" applyFill="1" applyBorder="1" applyAlignment="1" applyProtection="1">
      <alignment horizontal="center"/>
      <protection hidden="1"/>
    </xf>
    <xf numFmtId="0" fontId="4" fillId="33" borderId="23" xfId="0" applyFont="1" applyFill="1" applyBorder="1" applyAlignment="1" applyProtection="1">
      <alignment horizontal="center" vertical="center" textRotation="255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33" borderId="43" xfId="0" applyFont="1" applyFill="1" applyBorder="1" applyAlignment="1" applyProtection="1">
      <alignment horizontal="center"/>
      <protection hidden="1"/>
    </xf>
    <xf numFmtId="0" fontId="4" fillId="33" borderId="44" xfId="0" applyFont="1" applyFill="1" applyBorder="1" applyAlignment="1" applyProtection="1">
      <alignment horizontal="center" vertical="center" textRotation="255"/>
      <protection hidden="1"/>
    </xf>
    <xf numFmtId="0" fontId="4" fillId="33" borderId="45" xfId="0" applyFont="1" applyFill="1" applyBorder="1" applyAlignment="1" applyProtection="1">
      <alignment horizontal="center" vertical="center" textRotation="255"/>
      <protection hidden="1"/>
    </xf>
    <xf numFmtId="0" fontId="4" fillId="33" borderId="46" xfId="0" applyFont="1" applyFill="1" applyBorder="1" applyAlignment="1" applyProtection="1">
      <alignment horizontal="center" vertical="center" textRotation="255"/>
      <protection hidden="1"/>
    </xf>
    <xf numFmtId="177" fontId="7" fillId="33" borderId="25" xfId="0" applyNumberFormat="1" applyFont="1" applyFill="1" applyBorder="1" applyAlignment="1" applyProtection="1">
      <alignment horizontal="center"/>
      <protection hidden="1"/>
    </xf>
    <xf numFmtId="0" fontId="7" fillId="33" borderId="25" xfId="0" applyFont="1" applyFill="1" applyBorder="1" applyAlignment="1" applyProtection="1">
      <alignment horizontal="center"/>
      <protection hidden="1"/>
    </xf>
    <xf numFmtId="179" fontId="7" fillId="33" borderId="25" xfId="0" applyNumberFormat="1" applyFont="1" applyFill="1" applyBorder="1" applyAlignment="1" applyProtection="1">
      <alignment horizontal="center"/>
      <protection hidden="1"/>
    </xf>
    <xf numFmtId="0" fontId="5" fillId="37" borderId="47" xfId="0" applyFont="1" applyFill="1" applyBorder="1" applyAlignment="1" applyProtection="1">
      <alignment horizontal="center"/>
      <protection hidden="1"/>
    </xf>
    <xf numFmtId="0" fontId="5" fillId="37" borderId="48" xfId="0" applyFont="1" applyFill="1" applyBorder="1" applyAlignment="1" applyProtection="1">
      <alignment horizontal="center"/>
      <protection hidden="1"/>
    </xf>
    <xf numFmtId="0" fontId="5" fillId="37" borderId="49" xfId="0" applyFont="1" applyFill="1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horizontal="center" vertical="center" textRotation="255"/>
      <protection hidden="1"/>
    </xf>
    <xf numFmtId="179" fontId="7" fillId="33" borderId="33" xfId="0" applyNumberFormat="1" applyFont="1" applyFill="1" applyBorder="1" applyAlignment="1" applyProtection="1">
      <alignment horizontal="right" vertical="center"/>
      <protection hidden="1"/>
    </xf>
    <xf numFmtId="179" fontId="7" fillId="33" borderId="50" xfId="0" applyNumberFormat="1" applyFont="1" applyFill="1" applyBorder="1" applyAlignment="1" applyProtection="1">
      <alignment horizontal="right" vertical="center"/>
      <protection hidden="1"/>
    </xf>
    <xf numFmtId="179" fontId="7" fillId="33" borderId="28" xfId="0" applyNumberFormat="1" applyFont="1" applyFill="1" applyBorder="1" applyAlignment="1" applyProtection="1">
      <alignment horizontal="right" vertical="center"/>
      <protection hidden="1"/>
    </xf>
    <xf numFmtId="179" fontId="7" fillId="33" borderId="51" xfId="0" applyNumberFormat="1" applyFont="1" applyFill="1" applyBorder="1" applyAlignment="1" applyProtection="1">
      <alignment horizontal="right"/>
      <protection hidden="1"/>
    </xf>
    <xf numFmtId="179" fontId="7" fillId="33" borderId="52" xfId="0" applyNumberFormat="1" applyFont="1" applyFill="1" applyBorder="1" applyAlignment="1" applyProtection="1">
      <alignment horizontal="right"/>
      <protection hidden="1"/>
    </xf>
    <xf numFmtId="0" fontId="4" fillId="33" borderId="22" xfId="0" applyFont="1" applyFill="1" applyBorder="1" applyAlignment="1" applyProtection="1">
      <alignment horizontal="center"/>
      <protection hidden="1"/>
    </xf>
    <xf numFmtId="0" fontId="4" fillId="33" borderId="39" xfId="0" applyFont="1" applyFill="1" applyBorder="1" applyAlignment="1" applyProtection="1">
      <alignment horizontal="center" shrinkToFit="1"/>
      <protection hidden="1"/>
    </xf>
    <xf numFmtId="0" fontId="4" fillId="33" borderId="31" xfId="0" applyFont="1" applyFill="1" applyBorder="1" applyAlignment="1" applyProtection="1">
      <alignment horizontal="center" shrinkToFit="1"/>
      <protection hidden="1"/>
    </xf>
    <xf numFmtId="0" fontId="4" fillId="33" borderId="36" xfId="0" applyFont="1" applyFill="1" applyBorder="1" applyAlignment="1" applyProtection="1">
      <alignment horizontal="center" shrinkToFit="1"/>
      <protection hidden="1"/>
    </xf>
    <xf numFmtId="0" fontId="4" fillId="33" borderId="37" xfId="0" applyFont="1" applyFill="1" applyBorder="1" applyAlignment="1" applyProtection="1">
      <alignment horizontal="left"/>
      <protection hidden="1"/>
    </xf>
    <xf numFmtId="0" fontId="4" fillId="33" borderId="18" xfId="0" applyFont="1" applyFill="1" applyBorder="1" applyAlignment="1" applyProtection="1">
      <alignment horizontal="left"/>
      <protection hidden="1"/>
    </xf>
    <xf numFmtId="0" fontId="4" fillId="33" borderId="38" xfId="0" applyFont="1" applyFill="1" applyBorder="1" applyAlignment="1" applyProtection="1">
      <alignment horizontal="left"/>
      <protection hidden="1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30" xfId="0" applyFont="1" applyFill="1" applyBorder="1" applyAlignment="1" applyProtection="1">
      <alignment horizontal="center"/>
      <protection hidden="1"/>
    </xf>
    <xf numFmtId="0" fontId="4" fillId="33" borderId="31" xfId="0" applyFont="1" applyFill="1" applyBorder="1" applyAlignment="1" applyProtection="1">
      <alignment horizontal="center"/>
      <protection hidden="1"/>
    </xf>
    <xf numFmtId="179" fontId="7" fillId="33" borderId="21" xfId="0" applyNumberFormat="1" applyFont="1" applyFill="1" applyBorder="1" applyAlignment="1" applyProtection="1">
      <alignment horizontal="center"/>
      <protection hidden="1"/>
    </xf>
    <xf numFmtId="0" fontId="7" fillId="33" borderId="21" xfId="0" applyFont="1" applyFill="1" applyBorder="1" applyAlignment="1" applyProtection="1">
      <alignment horizontal="center"/>
      <protection hidden="1"/>
    </xf>
    <xf numFmtId="0" fontId="7" fillId="33" borderId="22" xfId="0" applyFont="1" applyFill="1" applyBorder="1" applyAlignment="1" applyProtection="1">
      <alignment horizontal="center"/>
      <protection hidden="1"/>
    </xf>
    <xf numFmtId="0" fontId="4" fillId="35" borderId="36" xfId="0" applyFont="1" applyFill="1" applyBorder="1" applyAlignment="1" applyProtection="1">
      <alignment horizontal="center"/>
      <protection hidden="1"/>
    </xf>
    <xf numFmtId="0" fontId="4" fillId="35" borderId="31" xfId="0" applyFont="1" applyFill="1" applyBorder="1" applyAlignment="1" applyProtection="1">
      <alignment horizontal="center"/>
      <protection hidden="1"/>
    </xf>
    <xf numFmtId="179" fontId="7" fillId="33" borderId="23" xfId="0" applyNumberFormat="1" applyFont="1" applyFill="1" applyBorder="1" applyAlignment="1" applyProtection="1">
      <alignment horizontal="center"/>
      <protection hidden="1"/>
    </xf>
    <xf numFmtId="179" fontId="4" fillId="33" borderId="21" xfId="0" applyNumberFormat="1" applyFont="1" applyFill="1" applyBorder="1" applyAlignment="1" applyProtection="1">
      <alignment horizontal="center"/>
      <protection hidden="1"/>
    </xf>
    <xf numFmtId="179" fontId="7" fillId="33" borderId="39" xfId="0" applyNumberFormat="1" applyFont="1" applyFill="1" applyBorder="1" applyAlignment="1" applyProtection="1">
      <alignment horizontal="center"/>
      <protection hidden="1"/>
    </xf>
    <xf numFmtId="179" fontId="7" fillId="33" borderId="53" xfId="0" applyNumberFormat="1" applyFont="1" applyFill="1" applyBorder="1" applyAlignment="1" applyProtection="1">
      <alignment horizontal="center"/>
      <protection hidden="1"/>
    </xf>
    <xf numFmtId="179" fontId="7" fillId="33" borderId="31" xfId="0" applyNumberFormat="1" applyFont="1" applyFill="1" applyBorder="1" applyAlignment="1" applyProtection="1">
      <alignment horizontal="center"/>
      <protection hidden="1"/>
    </xf>
    <xf numFmtId="9" fontId="7" fillId="33" borderId="21" xfId="0" applyNumberFormat="1" applyFont="1" applyFill="1" applyBorder="1" applyAlignment="1" applyProtection="1">
      <alignment horizontal="center"/>
      <protection hidden="1"/>
    </xf>
    <xf numFmtId="0" fontId="5" fillId="38" borderId="54" xfId="0" applyFont="1" applyFill="1" applyBorder="1" applyAlignment="1" applyProtection="1">
      <alignment horizontal="center"/>
      <protection hidden="1"/>
    </xf>
    <xf numFmtId="0" fontId="5" fillId="38" borderId="48" xfId="0" applyFont="1" applyFill="1" applyBorder="1" applyAlignment="1" applyProtection="1">
      <alignment horizontal="center"/>
      <protection hidden="1"/>
    </xf>
    <xf numFmtId="0" fontId="5" fillId="38" borderId="55" xfId="0" applyFont="1" applyFill="1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horizontal="center" vertical="center"/>
      <protection hidden="1"/>
    </xf>
    <xf numFmtId="0" fontId="4" fillId="33" borderId="56" xfId="0" applyFont="1" applyFill="1" applyBorder="1" applyAlignment="1" applyProtection="1">
      <alignment horizontal="center" vertical="center"/>
      <protection hidden="1"/>
    </xf>
    <xf numFmtId="0" fontId="4" fillId="33" borderId="57" xfId="0" applyFont="1" applyFill="1" applyBorder="1" applyAlignment="1" applyProtection="1">
      <alignment horizontal="center"/>
      <protection hidden="1"/>
    </xf>
    <xf numFmtId="0" fontId="4" fillId="33" borderId="58" xfId="0" applyFont="1" applyFill="1" applyBorder="1" applyAlignment="1" applyProtection="1">
      <alignment horizontal="center"/>
      <protection hidden="1"/>
    </xf>
    <xf numFmtId="0" fontId="5" fillId="38" borderId="56" xfId="0" applyFont="1" applyFill="1" applyBorder="1" applyAlignment="1" applyProtection="1">
      <alignment horizontal="center"/>
      <protection hidden="1"/>
    </xf>
    <xf numFmtId="0" fontId="5" fillId="38" borderId="27" xfId="0" applyFont="1" applyFill="1" applyBorder="1" applyAlignment="1" applyProtection="1">
      <alignment horizontal="center"/>
      <protection hidden="1"/>
    </xf>
    <xf numFmtId="0" fontId="5" fillId="38" borderId="28" xfId="0" applyFont="1" applyFill="1" applyBorder="1" applyAlignment="1" applyProtection="1">
      <alignment horizontal="center"/>
      <protection hidden="1"/>
    </xf>
    <xf numFmtId="0" fontId="4" fillId="33" borderId="23" xfId="0" applyFont="1" applyFill="1" applyBorder="1" applyAlignment="1" applyProtection="1">
      <alignment horizontal="center"/>
      <protection hidden="1"/>
    </xf>
    <xf numFmtId="0" fontId="4" fillId="33" borderId="27" xfId="0" applyFont="1" applyFill="1" applyBorder="1" applyAlignment="1" applyProtection="1">
      <alignment horizontal="center"/>
      <protection hidden="1"/>
    </xf>
    <xf numFmtId="0" fontId="4" fillId="33" borderId="59" xfId="0" applyFont="1" applyFill="1" applyBorder="1" applyAlignment="1" applyProtection="1">
      <alignment horizontal="center"/>
      <protection hidden="1"/>
    </xf>
    <xf numFmtId="179" fontId="13" fillId="33" borderId="25" xfId="0" applyNumberFormat="1" applyFont="1" applyFill="1" applyBorder="1" applyAlignment="1" applyProtection="1">
      <alignment horizontal="center"/>
      <protection hidden="1"/>
    </xf>
    <xf numFmtId="179" fontId="13" fillId="33" borderId="26" xfId="0" applyNumberFormat="1" applyFont="1" applyFill="1" applyBorder="1" applyAlignment="1" applyProtection="1">
      <alignment horizontal="center"/>
      <protection hidden="1"/>
    </xf>
    <xf numFmtId="0" fontId="4" fillId="33" borderId="60" xfId="0" applyFont="1" applyFill="1" applyBorder="1" applyAlignment="1" applyProtection="1">
      <alignment horizontal="center"/>
      <protection hidden="1"/>
    </xf>
    <xf numFmtId="0" fontId="7" fillId="33" borderId="26" xfId="0" applyFont="1" applyFill="1" applyBorder="1" applyAlignment="1" applyProtection="1">
      <alignment horizontal="center"/>
      <protection hidden="1"/>
    </xf>
    <xf numFmtId="0" fontId="4" fillId="33" borderId="61" xfId="0" applyFont="1" applyFill="1" applyBorder="1" applyAlignment="1" applyProtection="1">
      <alignment horizontal="center"/>
      <protection hidden="1"/>
    </xf>
    <xf numFmtId="0" fontId="4" fillId="33" borderId="62" xfId="0" applyFont="1" applyFill="1" applyBorder="1" applyAlignment="1" applyProtection="1">
      <alignment horizontal="center"/>
      <protection hidden="1"/>
    </xf>
    <xf numFmtId="0" fontId="4" fillId="33" borderId="63" xfId="0" applyFont="1" applyFill="1" applyBorder="1" applyAlignment="1" applyProtection="1">
      <alignment horizontal="center"/>
      <protection hidden="1"/>
    </xf>
    <xf numFmtId="0" fontId="4" fillId="33" borderId="64" xfId="0" applyFont="1" applyFill="1" applyBorder="1" applyAlignment="1" applyProtection="1">
      <alignment horizontal="center"/>
      <protection hidden="1"/>
    </xf>
    <xf numFmtId="0" fontId="4" fillId="33" borderId="65" xfId="0" applyFont="1" applyFill="1" applyBorder="1" applyAlignment="1" applyProtection="1">
      <alignment horizontal="center"/>
      <protection hidden="1"/>
    </xf>
    <xf numFmtId="0" fontId="4" fillId="33" borderId="66" xfId="0" applyFont="1" applyFill="1" applyBorder="1" applyAlignment="1" applyProtection="1">
      <alignment horizontal="center"/>
      <protection hidden="1"/>
    </xf>
    <xf numFmtId="179" fontId="7" fillId="33" borderId="22" xfId="0" applyNumberFormat="1" applyFont="1" applyFill="1" applyBorder="1" applyAlignment="1" applyProtection="1">
      <alignment horizontal="center"/>
      <protection hidden="1"/>
    </xf>
    <xf numFmtId="177" fontId="7" fillId="33" borderId="21" xfId="0" applyNumberFormat="1" applyFont="1" applyFill="1" applyBorder="1" applyAlignment="1" applyProtection="1">
      <alignment horizontal="center"/>
      <protection hidden="1"/>
    </xf>
    <xf numFmtId="0" fontId="5" fillId="37" borderId="67" xfId="0" applyFont="1" applyFill="1" applyBorder="1" applyAlignment="1" applyProtection="1">
      <alignment horizontal="center" vertical="center" textRotation="255"/>
      <protection hidden="1"/>
    </xf>
    <xf numFmtId="0" fontId="5" fillId="37" borderId="68" xfId="0" applyFont="1" applyFill="1" applyBorder="1" applyAlignment="1" applyProtection="1">
      <alignment horizontal="center" vertical="center" textRotation="255"/>
      <protection hidden="1"/>
    </xf>
    <xf numFmtId="0" fontId="5" fillId="37" borderId="69" xfId="0" applyFont="1" applyFill="1" applyBorder="1" applyAlignment="1" applyProtection="1">
      <alignment horizontal="center" vertical="center" textRotation="255"/>
      <protection hidden="1"/>
    </xf>
    <xf numFmtId="180" fontId="7" fillId="33" borderId="21" xfId="0" applyNumberFormat="1" applyFont="1" applyFill="1" applyBorder="1" applyAlignment="1" applyProtection="1">
      <alignment horizontal="center"/>
      <protection hidden="1"/>
    </xf>
    <xf numFmtId="180" fontId="7" fillId="33" borderId="22" xfId="0" applyNumberFormat="1" applyFont="1" applyFill="1" applyBorder="1" applyAlignment="1" applyProtection="1">
      <alignment horizontal="center"/>
      <protection hidden="1"/>
    </xf>
    <xf numFmtId="0" fontId="5" fillId="37" borderId="44" xfId="0" applyFont="1" applyFill="1" applyBorder="1" applyAlignment="1" applyProtection="1">
      <alignment horizontal="center" vertical="top" textRotation="255"/>
      <protection hidden="1"/>
    </xf>
    <xf numFmtId="0" fontId="5" fillId="37" borderId="46" xfId="0" applyFont="1" applyFill="1" applyBorder="1" applyAlignment="1" applyProtection="1">
      <alignment horizontal="center" vertical="top" textRotation="255"/>
      <protection hidden="1"/>
    </xf>
    <xf numFmtId="0" fontId="4" fillId="33" borderId="55" xfId="0" applyFont="1" applyFill="1" applyBorder="1" applyAlignment="1" applyProtection="1">
      <alignment horizontal="center"/>
      <protection hidden="1"/>
    </xf>
    <xf numFmtId="0" fontId="4" fillId="33" borderId="16" xfId="0" applyFont="1" applyFill="1" applyBorder="1" applyAlignment="1" applyProtection="1">
      <alignment horizontal="center"/>
      <protection hidden="1"/>
    </xf>
    <xf numFmtId="0" fontId="4" fillId="33" borderId="51" xfId="0" applyFont="1" applyFill="1" applyBorder="1" applyAlignment="1" applyProtection="1">
      <alignment horizontal="center"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178" fontId="6" fillId="33" borderId="16" xfId="0" applyNumberFormat="1" applyFont="1" applyFill="1" applyBorder="1" applyAlignment="1" applyProtection="1">
      <alignment horizontal="left"/>
      <protection hidden="1"/>
    </xf>
    <xf numFmtId="178" fontId="7" fillId="33" borderId="70" xfId="0" applyNumberFormat="1" applyFont="1" applyFill="1" applyBorder="1" applyAlignment="1" applyProtection="1">
      <alignment horizontal="left"/>
      <protection hidden="1"/>
    </xf>
    <xf numFmtId="177" fontId="7" fillId="33" borderId="18" xfId="0" applyNumberFormat="1" applyFont="1" applyFill="1" applyBorder="1" applyAlignment="1" applyProtection="1">
      <alignment horizontal="left"/>
      <protection hidden="1"/>
    </xf>
    <xf numFmtId="177" fontId="7" fillId="33" borderId="52" xfId="0" applyNumberFormat="1" applyFont="1" applyFill="1" applyBorder="1" applyAlignment="1" applyProtection="1">
      <alignment horizontal="left"/>
      <protection hidden="1"/>
    </xf>
    <xf numFmtId="179" fontId="4" fillId="35" borderId="0" xfId="0" applyNumberFormat="1" applyFont="1" applyFill="1" applyBorder="1" applyAlignment="1" applyProtection="1">
      <alignment horizontal="center"/>
      <protection hidden="1" locked="0"/>
    </xf>
    <xf numFmtId="0" fontId="8" fillId="35" borderId="0" xfId="0" applyFont="1" applyFill="1" applyBorder="1" applyAlignment="1" applyProtection="1">
      <alignment horizontal="left"/>
      <protection hidden="1"/>
    </xf>
    <xf numFmtId="0" fontId="4" fillId="35" borderId="0" xfId="0" applyFont="1" applyFill="1" applyBorder="1" applyAlignment="1" applyProtection="1">
      <alignment horizontal="right"/>
      <protection hidden="1"/>
    </xf>
    <xf numFmtId="0" fontId="4" fillId="33" borderId="71" xfId="0" applyFont="1" applyFill="1" applyBorder="1" applyAlignment="1" applyProtection="1">
      <alignment horizontal="center"/>
      <protection hidden="1"/>
    </xf>
    <xf numFmtId="0" fontId="4" fillId="33" borderId="72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/>
      <protection hidden="1"/>
    </xf>
    <xf numFmtId="0" fontId="4" fillId="33" borderId="39" xfId="0" applyFont="1" applyFill="1" applyBorder="1" applyAlignment="1" applyProtection="1">
      <alignment horizontal="left"/>
      <protection hidden="1"/>
    </xf>
    <xf numFmtId="0" fontId="4" fillId="33" borderId="30" xfId="0" applyFont="1" applyFill="1" applyBorder="1" applyAlignment="1" applyProtection="1">
      <alignment horizontal="left"/>
      <protection hidden="1"/>
    </xf>
    <xf numFmtId="0" fontId="5" fillId="39" borderId="73" xfId="0" applyFont="1" applyFill="1" applyBorder="1" applyAlignment="1" applyProtection="1">
      <alignment horizontal="center"/>
      <protection hidden="1"/>
    </xf>
    <xf numFmtId="0" fontId="5" fillId="39" borderId="16" xfId="0" applyFont="1" applyFill="1" applyBorder="1" applyAlignment="1" applyProtection="1">
      <alignment horizontal="center"/>
      <protection hidden="1"/>
    </xf>
    <xf numFmtId="0" fontId="5" fillId="39" borderId="70" xfId="0" applyFont="1" applyFill="1" applyBorder="1" applyAlignment="1" applyProtection="1">
      <alignment horizontal="center"/>
      <protection hidden="1"/>
    </xf>
    <xf numFmtId="0" fontId="3" fillId="36" borderId="30" xfId="0" applyFont="1" applyFill="1" applyBorder="1" applyAlignment="1" applyProtection="1">
      <alignment horizontal="left" vertical="center"/>
      <protection hidden="1"/>
    </xf>
    <xf numFmtId="0" fontId="3" fillId="36" borderId="31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7">
    <dxf>
      <font>
        <color indexed="10"/>
      </font>
      <fill>
        <patternFill>
          <bgColor indexed="22"/>
        </patternFill>
      </fill>
    </dxf>
    <dxf>
      <font>
        <color indexed="17"/>
      </font>
      <fill>
        <patternFill>
          <bgColor indexed="22"/>
        </patternFill>
      </fill>
    </dxf>
    <dxf>
      <font>
        <color indexed="17"/>
      </font>
      <fill>
        <patternFill>
          <bgColor indexed="22"/>
        </patternFill>
      </fill>
    </dxf>
    <dxf>
      <font>
        <color indexed="10"/>
      </font>
      <fill>
        <patternFill patternType="solid">
          <bgColor indexed="22"/>
        </patternFill>
      </fill>
    </dxf>
    <dxf>
      <font>
        <color rgb="FFFF0000"/>
      </font>
      <fill>
        <patternFill patternType="solid">
          <bgColor rgb="FFC0C0C0"/>
        </patternFill>
      </fill>
      <border/>
    </dxf>
    <dxf>
      <font>
        <color rgb="FF008000"/>
      </font>
      <fill>
        <patternFill>
          <bgColor rgb="FFC0C0C0"/>
        </patternFill>
      </fill>
      <border/>
    </dxf>
    <dxf>
      <font>
        <color rgb="FFFF000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D8" sqref="D8"/>
    </sheetView>
  </sheetViews>
  <sheetFormatPr defaultColWidth="9.00390625" defaultRowHeight="16.5"/>
  <cols>
    <col min="1" max="1" width="1.4921875" style="9" customWidth="1"/>
    <col min="2" max="2" width="3.00390625" style="9" customWidth="1"/>
    <col min="3" max="3" width="9.25390625" style="9" customWidth="1"/>
    <col min="4" max="4" width="8.625" style="9" customWidth="1"/>
    <col min="5" max="5" width="7.625" style="9" customWidth="1"/>
    <col min="6" max="6" width="1.12109375" style="9" customWidth="1"/>
    <col min="7" max="8" width="7.625" style="9" customWidth="1"/>
    <col min="9" max="9" width="9.25390625" style="9" customWidth="1"/>
    <col min="10" max="10" width="3.50390625" style="9" customWidth="1"/>
    <col min="11" max="11" width="8.625" style="9" customWidth="1"/>
    <col min="12" max="12" width="5.75390625" style="9" customWidth="1"/>
    <col min="13" max="13" width="9.00390625" style="9" customWidth="1"/>
    <col min="14" max="14" width="11.125" style="9" customWidth="1"/>
    <col min="15" max="15" width="1.25" style="9" customWidth="1"/>
    <col min="16" max="16384" width="9.00390625" style="9" customWidth="1"/>
  </cols>
  <sheetData>
    <row r="1" spans="1:15" ht="21">
      <c r="A1" s="1"/>
      <c r="B1" s="2"/>
      <c r="C1" s="3"/>
      <c r="D1" s="4"/>
      <c r="E1" s="4"/>
      <c r="F1" s="4"/>
      <c r="G1" s="5" t="s">
        <v>82</v>
      </c>
      <c r="H1" s="6">
        <v>108</v>
      </c>
      <c r="I1" s="7" t="s">
        <v>81</v>
      </c>
      <c r="J1" s="4"/>
      <c r="K1" s="4"/>
      <c r="L1" s="4"/>
      <c r="M1" s="4"/>
      <c r="N1" s="3"/>
      <c r="O1" s="8"/>
    </row>
    <row r="2" spans="1:15" ht="15" thickBot="1">
      <c r="A2" s="10"/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1:15" ht="14.25">
      <c r="A3" s="10"/>
      <c r="B3" s="147" t="s">
        <v>33</v>
      </c>
      <c r="C3" s="149" t="s">
        <v>0</v>
      </c>
      <c r="D3" s="150"/>
      <c r="E3" s="150"/>
      <c r="F3" s="150"/>
      <c r="G3" s="150"/>
      <c r="H3" s="14">
        <v>132000</v>
      </c>
      <c r="I3" s="15" t="s">
        <v>1</v>
      </c>
      <c r="J3" s="16">
        <v>0</v>
      </c>
      <c r="K3" s="15" t="s">
        <v>2</v>
      </c>
      <c r="L3" s="153">
        <f>$J$3*H3</f>
        <v>0</v>
      </c>
      <c r="M3" s="154"/>
      <c r="N3" s="17" t="s">
        <v>34</v>
      </c>
      <c r="O3" s="13"/>
    </row>
    <row r="4" spans="1:15" ht="15" thickBot="1">
      <c r="A4" s="10"/>
      <c r="B4" s="148"/>
      <c r="C4" s="151" t="s">
        <v>3</v>
      </c>
      <c r="D4" s="152"/>
      <c r="E4" s="152"/>
      <c r="F4" s="152"/>
      <c r="G4" s="152"/>
      <c r="H4" s="18">
        <v>88000</v>
      </c>
      <c r="I4" s="19" t="s">
        <v>1</v>
      </c>
      <c r="J4" s="20">
        <v>0</v>
      </c>
      <c r="K4" s="19" t="s">
        <v>2</v>
      </c>
      <c r="L4" s="155">
        <f>$J$4*H4</f>
        <v>0</v>
      </c>
      <c r="M4" s="156"/>
      <c r="N4" s="21">
        <f>$L$3+$L$4</f>
        <v>0</v>
      </c>
      <c r="O4" s="13"/>
    </row>
    <row r="5" spans="1:15" ht="6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</row>
    <row r="6" spans="1:15" ht="14.25">
      <c r="A6" s="10"/>
      <c r="B6" s="87" t="s">
        <v>35</v>
      </c>
      <c r="C6" s="88"/>
      <c r="D6" s="88"/>
      <c r="E6" s="89"/>
      <c r="F6" s="11"/>
      <c r="G6" s="87" t="s">
        <v>36</v>
      </c>
      <c r="H6" s="88"/>
      <c r="I6" s="88"/>
      <c r="J6" s="88"/>
      <c r="K6" s="88"/>
      <c r="L6" s="88"/>
      <c r="M6" s="88"/>
      <c r="N6" s="89"/>
      <c r="O6" s="13"/>
    </row>
    <row r="7" spans="1:15" ht="14.25">
      <c r="A7" s="10"/>
      <c r="B7" s="22"/>
      <c r="C7" s="23" t="s">
        <v>4</v>
      </c>
      <c r="D7" s="23" t="s">
        <v>5</v>
      </c>
      <c r="E7" s="24" t="s">
        <v>6</v>
      </c>
      <c r="F7" s="11"/>
      <c r="G7" s="25" t="s">
        <v>14</v>
      </c>
      <c r="H7" s="77" t="s">
        <v>7</v>
      </c>
      <c r="I7" s="77"/>
      <c r="J7" s="77"/>
      <c r="K7" s="77"/>
      <c r="L7" s="77"/>
      <c r="M7" s="77"/>
      <c r="N7" s="27" t="s">
        <v>13</v>
      </c>
      <c r="O7" s="13"/>
    </row>
    <row r="8" spans="1:15" ht="14.25">
      <c r="A8" s="10"/>
      <c r="B8" s="90" t="s">
        <v>37</v>
      </c>
      <c r="C8" s="28" t="s">
        <v>8</v>
      </c>
      <c r="D8" s="29"/>
      <c r="E8" s="30">
        <v>0</v>
      </c>
      <c r="F8" s="11"/>
      <c r="G8" s="78" t="s">
        <v>37</v>
      </c>
      <c r="H8" s="31"/>
      <c r="I8" s="23" t="s">
        <v>4</v>
      </c>
      <c r="J8" s="77" t="s">
        <v>11</v>
      </c>
      <c r="K8" s="77"/>
      <c r="L8" s="77"/>
      <c r="M8" s="26" t="s">
        <v>12</v>
      </c>
      <c r="N8" s="91">
        <f>SUM($M$9:M13)</f>
        <v>0</v>
      </c>
      <c r="O8" s="13"/>
    </row>
    <row r="9" spans="1:15" ht="14.25">
      <c r="A9" s="10"/>
      <c r="B9" s="82"/>
      <c r="C9" s="28" t="s">
        <v>8</v>
      </c>
      <c r="D9" s="29"/>
      <c r="E9" s="30"/>
      <c r="F9" s="11"/>
      <c r="G9" s="78"/>
      <c r="H9" s="23" t="s">
        <v>8</v>
      </c>
      <c r="I9" s="28" t="s">
        <v>8</v>
      </c>
      <c r="J9" s="76"/>
      <c r="K9" s="76"/>
      <c r="L9" s="76"/>
      <c r="M9" s="32">
        <f>IF($J$9&gt;I49,I49,J9)</f>
        <v>0</v>
      </c>
      <c r="N9" s="92"/>
      <c r="O9" s="13"/>
    </row>
    <row r="10" spans="1:15" ht="14.25">
      <c r="A10" s="10"/>
      <c r="B10" s="82"/>
      <c r="C10" s="28" t="s">
        <v>8</v>
      </c>
      <c r="D10" s="29"/>
      <c r="E10" s="30"/>
      <c r="F10" s="11"/>
      <c r="G10" s="78"/>
      <c r="H10" s="23" t="s">
        <v>9</v>
      </c>
      <c r="I10" s="28" t="s">
        <v>9</v>
      </c>
      <c r="J10" s="76"/>
      <c r="K10" s="76"/>
      <c r="L10" s="76"/>
      <c r="M10" s="32">
        <f>IF($J$10&gt;I49,I49,J10)</f>
        <v>0</v>
      </c>
      <c r="N10" s="92"/>
      <c r="O10" s="13"/>
    </row>
    <row r="11" spans="1:15" ht="14.25">
      <c r="A11" s="10"/>
      <c r="B11" s="82"/>
      <c r="C11" s="28"/>
      <c r="D11" s="29"/>
      <c r="E11" s="30"/>
      <c r="F11" s="11"/>
      <c r="G11" s="78"/>
      <c r="H11" s="23" t="s">
        <v>10</v>
      </c>
      <c r="I11" s="28"/>
      <c r="J11" s="76"/>
      <c r="K11" s="76"/>
      <c r="L11" s="76"/>
      <c r="M11" s="32">
        <f>IF($J$11&gt;I49,I49,J11)</f>
        <v>0</v>
      </c>
      <c r="N11" s="92"/>
      <c r="O11" s="13"/>
    </row>
    <row r="12" spans="1:15" ht="15" thickBot="1">
      <c r="A12" s="10"/>
      <c r="B12" s="83"/>
      <c r="C12" s="33"/>
      <c r="D12" s="34"/>
      <c r="E12" s="35"/>
      <c r="F12" s="11"/>
      <c r="G12" s="78"/>
      <c r="H12" s="23" t="s">
        <v>10</v>
      </c>
      <c r="I12" s="28"/>
      <c r="J12" s="76"/>
      <c r="K12" s="76"/>
      <c r="L12" s="76"/>
      <c r="M12" s="32">
        <f>IF($J$12&gt;I49,I49,J12)</f>
        <v>0</v>
      </c>
      <c r="N12" s="92"/>
      <c r="O12" s="13"/>
    </row>
    <row r="13" spans="1:15" ht="14.25">
      <c r="A13" s="10"/>
      <c r="B13" s="81" t="s">
        <v>38</v>
      </c>
      <c r="C13" s="36" t="s">
        <v>8</v>
      </c>
      <c r="D13" s="37">
        <v>0</v>
      </c>
      <c r="E13" s="38">
        <v>0</v>
      </c>
      <c r="F13" s="11"/>
      <c r="G13" s="78"/>
      <c r="H13" s="23" t="s">
        <v>10</v>
      </c>
      <c r="I13" s="28"/>
      <c r="J13" s="76"/>
      <c r="K13" s="76"/>
      <c r="L13" s="76"/>
      <c r="M13" s="32">
        <f>IF($J$13&gt;I49,I49,J13)</f>
        <v>0</v>
      </c>
      <c r="N13" s="93"/>
      <c r="O13" s="13"/>
    </row>
    <row r="14" spans="1:15" ht="14.25">
      <c r="A14" s="10"/>
      <c r="B14" s="82"/>
      <c r="C14" s="28"/>
      <c r="D14" s="29"/>
      <c r="E14" s="30"/>
      <c r="F14" s="11"/>
      <c r="G14" s="39" t="s">
        <v>15</v>
      </c>
      <c r="H14" s="103" t="s">
        <v>39</v>
      </c>
      <c r="I14" s="104"/>
      <c r="J14" s="104"/>
      <c r="K14" s="104"/>
      <c r="L14" s="104"/>
      <c r="M14" s="40">
        <f>SUM(D13:D17)</f>
        <v>0</v>
      </c>
      <c r="N14" s="41">
        <f>IF(M14&gt;I50,I50,M14)</f>
        <v>0</v>
      </c>
      <c r="O14" s="13"/>
    </row>
    <row r="15" spans="1:15" ht="14.25">
      <c r="A15" s="10"/>
      <c r="B15" s="82"/>
      <c r="C15" s="28"/>
      <c r="D15" s="29"/>
      <c r="E15" s="30"/>
      <c r="F15" s="11"/>
      <c r="G15" s="120" t="s">
        <v>40</v>
      </c>
      <c r="H15" s="42" t="s">
        <v>41</v>
      </c>
      <c r="I15" s="12"/>
      <c r="J15" s="12"/>
      <c r="K15" s="12"/>
      <c r="L15" s="12"/>
      <c r="M15" s="43"/>
      <c r="N15" s="91">
        <f>IF(L16&gt;1,L51,H51)</f>
        <v>120000</v>
      </c>
      <c r="O15" s="13"/>
    </row>
    <row r="16" spans="1:15" ht="14.25">
      <c r="A16" s="10"/>
      <c r="B16" s="82"/>
      <c r="C16" s="28"/>
      <c r="D16" s="29"/>
      <c r="E16" s="30"/>
      <c r="F16" s="11"/>
      <c r="G16" s="121"/>
      <c r="H16" s="12"/>
      <c r="I16" s="12"/>
      <c r="J16" s="132" t="s">
        <v>32</v>
      </c>
      <c r="K16" s="132"/>
      <c r="L16" s="44">
        <v>1</v>
      </c>
      <c r="M16" s="12" t="s">
        <v>42</v>
      </c>
      <c r="N16" s="93"/>
      <c r="O16" s="13"/>
    </row>
    <row r="17" spans="1:15" ht="15" thickBot="1">
      <c r="A17" s="10"/>
      <c r="B17" s="83"/>
      <c r="C17" s="33"/>
      <c r="D17" s="34"/>
      <c r="E17" s="35"/>
      <c r="F17" s="11"/>
      <c r="G17" s="39" t="s">
        <v>16</v>
      </c>
      <c r="H17" s="163" t="s">
        <v>29</v>
      </c>
      <c r="I17" s="164"/>
      <c r="J17" s="164"/>
      <c r="K17" s="45">
        <v>0</v>
      </c>
      <c r="L17" s="46" t="s">
        <v>43</v>
      </c>
      <c r="M17" s="47"/>
      <c r="N17" s="48">
        <f>$K$17*I52</f>
        <v>0</v>
      </c>
      <c r="O17" s="13"/>
    </row>
    <row r="18" spans="1:15" ht="14.25">
      <c r="A18" s="10"/>
      <c r="B18" s="81" t="s">
        <v>44</v>
      </c>
      <c r="C18" s="36"/>
      <c r="D18" s="37">
        <v>0</v>
      </c>
      <c r="E18" s="38"/>
      <c r="F18" s="11"/>
      <c r="G18" s="49" t="s">
        <v>45</v>
      </c>
      <c r="H18" s="12" t="s">
        <v>30</v>
      </c>
      <c r="I18" s="12"/>
      <c r="J18" s="12"/>
      <c r="K18" s="50">
        <v>0</v>
      </c>
      <c r="L18" s="12" t="s">
        <v>31</v>
      </c>
      <c r="M18" s="47"/>
      <c r="N18" s="51">
        <f>K18*K53</f>
        <v>0</v>
      </c>
      <c r="O18" s="13"/>
    </row>
    <row r="19" spans="1:15" ht="15" thickBot="1">
      <c r="A19" s="10"/>
      <c r="B19" s="82"/>
      <c r="C19" s="28"/>
      <c r="D19" s="29"/>
      <c r="E19" s="30"/>
      <c r="F19" s="11"/>
      <c r="G19" s="100" t="s">
        <v>46</v>
      </c>
      <c r="H19" s="101"/>
      <c r="I19" s="101"/>
      <c r="J19" s="101"/>
      <c r="K19" s="101"/>
      <c r="L19" s="102"/>
      <c r="M19" s="94">
        <f>SUM($N$8:$N$18)</f>
        <v>120000</v>
      </c>
      <c r="N19" s="95"/>
      <c r="O19" s="13"/>
    </row>
    <row r="20" spans="1:15" ht="15" thickBot="1">
      <c r="A20" s="10"/>
      <c r="B20" s="83"/>
      <c r="C20" s="33"/>
      <c r="D20" s="34"/>
      <c r="E20" s="35"/>
      <c r="F20" s="11"/>
      <c r="G20" s="11"/>
      <c r="H20" s="11"/>
      <c r="I20" s="11"/>
      <c r="J20" s="11"/>
      <c r="K20" s="11"/>
      <c r="L20" s="11"/>
      <c r="M20" s="11"/>
      <c r="N20" s="11"/>
      <c r="O20" s="13"/>
    </row>
    <row r="21" spans="1:15" ht="14.25">
      <c r="A21" s="10"/>
      <c r="B21" s="81" t="s">
        <v>47</v>
      </c>
      <c r="C21" s="36" t="s">
        <v>80</v>
      </c>
      <c r="D21" s="37">
        <v>0</v>
      </c>
      <c r="E21" s="38">
        <v>0</v>
      </c>
      <c r="F21" s="11"/>
      <c r="G21" s="87" t="s">
        <v>48</v>
      </c>
      <c r="H21" s="88"/>
      <c r="I21" s="88"/>
      <c r="J21" s="88"/>
      <c r="K21" s="88"/>
      <c r="L21" s="88"/>
      <c r="M21" s="88"/>
      <c r="N21" s="89"/>
      <c r="O21" s="13"/>
    </row>
    <row r="22" spans="1:15" ht="14.25">
      <c r="A22" s="10"/>
      <c r="B22" s="82"/>
      <c r="C22" s="28"/>
      <c r="D22" s="29"/>
      <c r="E22" s="30"/>
      <c r="F22" s="11"/>
      <c r="G22" s="99" t="s">
        <v>49</v>
      </c>
      <c r="H22" s="98"/>
      <c r="I22" s="77" t="s">
        <v>50</v>
      </c>
      <c r="J22" s="77"/>
      <c r="K22" s="97" t="s">
        <v>51</v>
      </c>
      <c r="L22" s="98"/>
      <c r="M22" s="77" t="s">
        <v>52</v>
      </c>
      <c r="N22" s="96"/>
      <c r="O22" s="13"/>
    </row>
    <row r="23" spans="1:15" ht="15" thickBot="1">
      <c r="A23" s="10"/>
      <c r="B23" s="83"/>
      <c r="C23" s="33"/>
      <c r="D23" s="34"/>
      <c r="E23" s="35"/>
      <c r="F23" s="11"/>
      <c r="G23" s="114">
        <f>$D$26</f>
        <v>0</v>
      </c>
      <c r="H23" s="86"/>
      <c r="I23" s="84">
        <f>$N$4</f>
        <v>0</v>
      </c>
      <c r="J23" s="85"/>
      <c r="K23" s="86">
        <f>$M$19</f>
        <v>120000</v>
      </c>
      <c r="L23" s="86"/>
      <c r="M23" s="84">
        <f>$G$23-$I$23-$K$23</f>
        <v>-120000</v>
      </c>
      <c r="N23" s="133"/>
      <c r="O23" s="13"/>
    </row>
    <row r="24" spans="1:15" ht="14.25">
      <c r="A24" s="10"/>
      <c r="B24" s="81" t="s">
        <v>53</v>
      </c>
      <c r="C24" s="36"/>
      <c r="D24" s="122"/>
      <c r="E24" s="38"/>
      <c r="F24" s="11"/>
      <c r="G24" s="11"/>
      <c r="H24" s="11"/>
      <c r="I24" s="11"/>
      <c r="J24" s="11"/>
      <c r="K24" s="11"/>
      <c r="L24" s="11"/>
      <c r="M24" s="11"/>
      <c r="N24" s="11"/>
      <c r="O24" s="13"/>
    </row>
    <row r="25" spans="1:15" ht="15" thickBot="1">
      <c r="A25" s="10"/>
      <c r="B25" s="83"/>
      <c r="C25" s="33"/>
      <c r="D25" s="123"/>
      <c r="E25" s="35"/>
      <c r="F25" s="11"/>
      <c r="G25" s="11"/>
      <c r="H25" s="11"/>
      <c r="I25" s="11"/>
      <c r="J25" s="11"/>
      <c r="K25" s="12"/>
      <c r="L25" s="12"/>
      <c r="M25" s="12"/>
      <c r="N25" s="12"/>
      <c r="O25" s="13"/>
    </row>
    <row r="26" spans="1:15" ht="15" thickBot="1">
      <c r="A26" s="10"/>
      <c r="B26" s="79" t="s">
        <v>54</v>
      </c>
      <c r="C26" s="80"/>
      <c r="D26" s="52">
        <f>SUM($D$8:$D$23)</f>
        <v>0</v>
      </c>
      <c r="E26" s="53">
        <f>SUM($E$8:$E$25)</f>
        <v>0</v>
      </c>
      <c r="F26" s="11"/>
      <c r="G26" s="12"/>
      <c r="H26" s="12"/>
      <c r="I26" s="11"/>
      <c r="J26" s="11"/>
      <c r="K26" s="12"/>
      <c r="L26" s="12"/>
      <c r="M26" s="12"/>
      <c r="N26" s="12"/>
      <c r="O26" s="13"/>
    </row>
    <row r="27" spans="1:15" ht="15" thickBo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2"/>
      <c r="M27" s="12"/>
      <c r="N27" s="12"/>
      <c r="O27" s="13"/>
    </row>
    <row r="28" spans="1:15" ht="14.25">
      <c r="A28" s="10"/>
      <c r="B28" s="142" t="s">
        <v>55</v>
      </c>
      <c r="C28" s="117" t="s">
        <v>56</v>
      </c>
      <c r="D28" s="118"/>
      <c r="E28" s="118"/>
      <c r="F28" s="118"/>
      <c r="G28" s="118"/>
      <c r="H28" s="118"/>
      <c r="I28" s="118"/>
      <c r="J28" s="119"/>
      <c r="K28" s="165" t="s">
        <v>57</v>
      </c>
      <c r="L28" s="166"/>
      <c r="M28" s="166"/>
      <c r="N28" s="167"/>
      <c r="O28" s="13"/>
    </row>
    <row r="29" spans="1:15" ht="14.25">
      <c r="A29" s="10"/>
      <c r="B29" s="143"/>
      <c r="C29" s="105" t="s">
        <v>58</v>
      </c>
      <c r="D29" s="77"/>
      <c r="E29" s="77" t="s">
        <v>59</v>
      </c>
      <c r="F29" s="77"/>
      <c r="G29" s="77" t="s">
        <v>60</v>
      </c>
      <c r="H29" s="77"/>
      <c r="I29" s="103" t="s">
        <v>61</v>
      </c>
      <c r="J29" s="104"/>
      <c r="K29" s="109" t="s">
        <v>23</v>
      </c>
      <c r="L29" s="110"/>
      <c r="M29" s="54" t="s">
        <v>62</v>
      </c>
      <c r="N29" s="55" t="s">
        <v>22</v>
      </c>
      <c r="O29" s="13"/>
    </row>
    <row r="30" spans="1:15" ht="14.25">
      <c r="A30" s="10"/>
      <c r="B30" s="143"/>
      <c r="C30" s="115">
        <f>IF(M23&lt;0,0,M23)</f>
        <v>0</v>
      </c>
      <c r="D30" s="106"/>
      <c r="E30" s="116">
        <f>IF(C30&gt;L31*10000,M32,IF(C30&gt;L30*10000,M31,M30))</f>
        <v>0.05</v>
      </c>
      <c r="F30" s="116"/>
      <c r="G30" s="106">
        <f>IF(C30&gt;L31*10000,N32,IF(C30&gt;L30*10000,N31,N30))</f>
        <v>0</v>
      </c>
      <c r="H30" s="106"/>
      <c r="I30" s="106">
        <f>$C$30*$E$30-$G$30</f>
        <v>0</v>
      </c>
      <c r="J30" s="113"/>
      <c r="K30" s="56">
        <v>0</v>
      </c>
      <c r="L30" s="57">
        <v>54</v>
      </c>
      <c r="M30" s="58">
        <v>0.05</v>
      </c>
      <c r="N30" s="59">
        <v>0</v>
      </c>
      <c r="O30" s="13"/>
    </row>
    <row r="31" spans="1:15" ht="14.25">
      <c r="A31" s="10"/>
      <c r="B31" s="143"/>
      <c r="C31" s="104" t="s">
        <v>63</v>
      </c>
      <c r="D31" s="105"/>
      <c r="E31" s="103" t="s">
        <v>64</v>
      </c>
      <c r="F31" s="105"/>
      <c r="G31" s="128" t="s">
        <v>65</v>
      </c>
      <c r="H31" s="128"/>
      <c r="I31" s="128"/>
      <c r="J31" s="129"/>
      <c r="K31" s="56">
        <f>L30</f>
        <v>54</v>
      </c>
      <c r="L31" s="57">
        <v>121</v>
      </c>
      <c r="M31" s="58">
        <v>0.12</v>
      </c>
      <c r="N31" s="59">
        <v>37800</v>
      </c>
      <c r="O31" s="13"/>
    </row>
    <row r="32" spans="1:15" ht="17.25" thickBot="1">
      <c r="A32" s="10"/>
      <c r="B32" s="143"/>
      <c r="C32" s="114">
        <f>$I$30</f>
        <v>0</v>
      </c>
      <c r="D32" s="86"/>
      <c r="E32" s="86">
        <f>$E$26</f>
        <v>0</v>
      </c>
      <c r="F32" s="86"/>
      <c r="G32" s="130">
        <f>$C$32-$E$32</f>
        <v>0</v>
      </c>
      <c r="H32" s="130"/>
      <c r="I32" s="130"/>
      <c r="J32" s="131"/>
      <c r="K32" s="60">
        <f>L31</f>
        <v>121</v>
      </c>
      <c r="L32" s="61">
        <v>242</v>
      </c>
      <c r="M32" s="62">
        <v>0.2</v>
      </c>
      <c r="N32" s="63">
        <v>134600</v>
      </c>
      <c r="O32" s="13"/>
    </row>
    <row r="33" spans="1:15" ht="14.25">
      <c r="A33" s="10"/>
      <c r="B33" s="143"/>
      <c r="C33" s="124" t="s">
        <v>66</v>
      </c>
      <c r="D33" s="125"/>
      <c r="E33" s="125"/>
      <c r="F33" s="125"/>
      <c r="G33" s="125"/>
      <c r="H33" s="125"/>
      <c r="I33" s="125"/>
      <c r="J33" s="125"/>
      <c r="K33" s="125"/>
      <c r="L33" s="126"/>
      <c r="M33" s="11"/>
      <c r="N33" s="11"/>
      <c r="O33" s="13"/>
    </row>
    <row r="34" spans="1:15" ht="14.25">
      <c r="A34" s="10"/>
      <c r="B34" s="143"/>
      <c r="C34" s="127" t="s">
        <v>67</v>
      </c>
      <c r="D34" s="77"/>
      <c r="E34" s="77" t="s">
        <v>68</v>
      </c>
      <c r="F34" s="77"/>
      <c r="G34" s="77" t="s">
        <v>69</v>
      </c>
      <c r="H34" s="77"/>
      <c r="I34" s="77"/>
      <c r="J34" s="77" t="s">
        <v>17</v>
      </c>
      <c r="K34" s="77"/>
      <c r="L34" s="96"/>
      <c r="M34" s="11"/>
      <c r="N34" s="11"/>
      <c r="O34" s="13"/>
    </row>
    <row r="35" spans="1:15" ht="14.25">
      <c r="A35" s="10"/>
      <c r="B35" s="143"/>
      <c r="C35" s="111">
        <f>$J$10</f>
        <v>0</v>
      </c>
      <c r="D35" s="107"/>
      <c r="E35" s="112">
        <f>H4</f>
        <v>88000</v>
      </c>
      <c r="F35" s="112"/>
      <c r="G35" s="106">
        <f>$M$10</f>
        <v>0</v>
      </c>
      <c r="H35" s="107"/>
      <c r="I35" s="107"/>
      <c r="J35" s="106">
        <f>$C$35-E35-$G$35</f>
        <v>-88000</v>
      </c>
      <c r="K35" s="107"/>
      <c r="L35" s="108"/>
      <c r="M35" s="11"/>
      <c r="N35" s="11"/>
      <c r="O35" s="13"/>
    </row>
    <row r="36" spans="1:15" ht="14.25">
      <c r="A36" s="10"/>
      <c r="B36" s="143"/>
      <c r="C36" s="127" t="s">
        <v>70</v>
      </c>
      <c r="D36" s="77"/>
      <c r="E36" s="77" t="s">
        <v>59</v>
      </c>
      <c r="F36" s="77"/>
      <c r="G36" s="77" t="s">
        <v>60</v>
      </c>
      <c r="H36" s="77"/>
      <c r="I36" s="77" t="s">
        <v>18</v>
      </c>
      <c r="J36" s="77"/>
      <c r="K36" s="77"/>
      <c r="L36" s="96"/>
      <c r="M36" s="11"/>
      <c r="N36" s="11"/>
      <c r="O36" s="13"/>
    </row>
    <row r="37" spans="1:15" ht="14.25">
      <c r="A37" s="10"/>
      <c r="B37" s="143"/>
      <c r="C37" s="111">
        <f>IF(J35&lt;0,0,J35)</f>
        <v>0</v>
      </c>
      <c r="D37" s="107"/>
      <c r="E37" s="116">
        <f>IF(C37&gt;L31*10000,M32,IF(C37&gt;L30*10000,M31,M30))</f>
        <v>0.05</v>
      </c>
      <c r="F37" s="116"/>
      <c r="G37" s="106">
        <f>IF(C37&gt;L31*10000,N32,IF(C37&gt;L30*10000,N31,N30))</f>
        <v>0</v>
      </c>
      <c r="H37" s="106"/>
      <c r="I37" s="145">
        <f>$C$37*$E$37-$G$37</f>
        <v>0</v>
      </c>
      <c r="J37" s="145"/>
      <c r="K37" s="145"/>
      <c r="L37" s="146"/>
      <c r="M37" s="11"/>
      <c r="N37" s="11"/>
      <c r="O37" s="13"/>
    </row>
    <row r="38" spans="1:15" ht="14.25">
      <c r="A38" s="10"/>
      <c r="B38" s="143"/>
      <c r="C38" s="127" t="s">
        <v>71</v>
      </c>
      <c r="D38" s="77"/>
      <c r="E38" s="77" t="s">
        <v>19</v>
      </c>
      <c r="F38" s="77"/>
      <c r="G38" s="77"/>
      <c r="H38" s="77" t="s">
        <v>20</v>
      </c>
      <c r="I38" s="77"/>
      <c r="J38" s="77"/>
      <c r="K38" s="134"/>
      <c r="L38" s="135"/>
      <c r="M38" s="11"/>
      <c r="N38" s="11"/>
      <c r="O38" s="13"/>
    </row>
    <row r="39" spans="1:15" ht="14.25">
      <c r="A39" s="10"/>
      <c r="B39" s="143"/>
      <c r="C39" s="111">
        <f>IF(M23&lt;0,0,M23)</f>
        <v>0</v>
      </c>
      <c r="D39" s="106"/>
      <c r="E39" s="106">
        <f>C37</f>
        <v>0</v>
      </c>
      <c r="F39" s="106"/>
      <c r="G39" s="106"/>
      <c r="H39" s="141">
        <f>$C$39-$E$39</f>
        <v>0</v>
      </c>
      <c r="I39" s="107"/>
      <c r="J39" s="107"/>
      <c r="K39" s="160"/>
      <c r="L39" s="161"/>
      <c r="M39" s="11"/>
      <c r="N39" s="11"/>
      <c r="O39" s="13"/>
    </row>
    <row r="40" spans="1:15" ht="14.25">
      <c r="A40" s="10"/>
      <c r="B40" s="143"/>
      <c r="C40" s="99" t="s">
        <v>24</v>
      </c>
      <c r="D40" s="98"/>
      <c r="E40" s="77" t="s">
        <v>59</v>
      </c>
      <c r="F40" s="77"/>
      <c r="G40" s="77" t="s">
        <v>60</v>
      </c>
      <c r="H40" s="77"/>
      <c r="I40" s="77" t="s">
        <v>21</v>
      </c>
      <c r="J40" s="77"/>
      <c r="K40" s="77"/>
      <c r="L40" s="96"/>
      <c r="M40" s="11"/>
      <c r="N40" s="11"/>
      <c r="O40" s="13"/>
    </row>
    <row r="41" spans="1:15" ht="14.25">
      <c r="A41" s="10"/>
      <c r="B41" s="143"/>
      <c r="C41" s="111">
        <f>$H$39</f>
        <v>0</v>
      </c>
      <c r="D41" s="106"/>
      <c r="E41" s="116">
        <f>IF(C41&gt;L31*10000,M32,IF(C41&gt;L30*10000,M31,M30))</f>
        <v>0.05</v>
      </c>
      <c r="F41" s="116"/>
      <c r="G41" s="106">
        <f>IF(C41&gt;L31*10000,N32,IF(C41&gt;L30*10000,N31,N30))</f>
        <v>0</v>
      </c>
      <c r="H41" s="106"/>
      <c r="I41" s="106">
        <f>$C$41*$E$41-$G$41</f>
        <v>0</v>
      </c>
      <c r="J41" s="106"/>
      <c r="K41" s="106"/>
      <c r="L41" s="140"/>
      <c r="M41" s="11"/>
      <c r="N41" s="11"/>
      <c r="O41" s="13"/>
    </row>
    <row r="42" spans="1:15" ht="14.25">
      <c r="A42" s="10"/>
      <c r="B42" s="143"/>
      <c r="C42" s="127" t="s">
        <v>72</v>
      </c>
      <c r="D42" s="77"/>
      <c r="E42" s="77" t="s">
        <v>73</v>
      </c>
      <c r="F42" s="77"/>
      <c r="G42" s="77"/>
      <c r="H42" s="77"/>
      <c r="I42" s="77" t="s">
        <v>74</v>
      </c>
      <c r="J42" s="77"/>
      <c r="K42" s="134"/>
      <c r="L42" s="135"/>
      <c r="M42" s="11"/>
      <c r="N42" s="11"/>
      <c r="O42" s="13"/>
    </row>
    <row r="43" spans="1:15" ht="14.25">
      <c r="A43" s="10"/>
      <c r="B43" s="143"/>
      <c r="C43" s="111">
        <f>IF($I$37&lt;0,0,I37)</f>
        <v>0</v>
      </c>
      <c r="D43" s="106"/>
      <c r="E43" s="106">
        <f>$I$41</f>
        <v>0</v>
      </c>
      <c r="F43" s="106"/>
      <c r="G43" s="106"/>
      <c r="H43" s="106"/>
      <c r="I43" s="106">
        <f>$C$43+$E$43</f>
        <v>0</v>
      </c>
      <c r="J43" s="106"/>
      <c r="K43" s="136"/>
      <c r="L43" s="137"/>
      <c r="M43" s="11"/>
      <c r="N43" s="11"/>
      <c r="O43" s="13"/>
    </row>
    <row r="44" spans="1:15" ht="14.25">
      <c r="A44" s="10"/>
      <c r="B44" s="143"/>
      <c r="C44" s="127" t="s">
        <v>63</v>
      </c>
      <c r="D44" s="77"/>
      <c r="E44" s="77" t="s">
        <v>64</v>
      </c>
      <c r="F44" s="77"/>
      <c r="G44" s="77" t="s">
        <v>65</v>
      </c>
      <c r="H44" s="77"/>
      <c r="I44" s="77"/>
      <c r="J44" s="77"/>
      <c r="K44" s="136"/>
      <c r="L44" s="137"/>
      <c r="M44" s="11"/>
      <c r="N44" s="11"/>
      <c r="O44" s="13"/>
    </row>
    <row r="45" spans="1:15" ht="17.25" thickBot="1">
      <c r="A45" s="10"/>
      <c r="B45" s="144"/>
      <c r="C45" s="114">
        <f>$I$43</f>
        <v>0</v>
      </c>
      <c r="D45" s="86"/>
      <c r="E45" s="86">
        <f>$E$26</f>
        <v>0</v>
      </c>
      <c r="F45" s="85"/>
      <c r="G45" s="130">
        <f>$C$45-$E$45</f>
        <v>0</v>
      </c>
      <c r="H45" s="130"/>
      <c r="I45" s="130"/>
      <c r="J45" s="130"/>
      <c r="K45" s="138"/>
      <c r="L45" s="139"/>
      <c r="M45" s="11"/>
      <c r="N45" s="11"/>
      <c r="O45" s="13"/>
    </row>
    <row r="46" spans="1:15" ht="14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3"/>
    </row>
    <row r="47" spans="1:15" ht="16.5">
      <c r="A47" s="10"/>
      <c r="B47" s="11"/>
      <c r="C47" s="11"/>
      <c r="D47" s="11"/>
      <c r="E47" s="11"/>
      <c r="F47" s="11"/>
      <c r="G47" s="64"/>
      <c r="H47" s="65" t="s">
        <v>25</v>
      </c>
      <c r="I47" s="168" t="str">
        <f>IF(G32&gt;G45,"第 2 項計算方式","第 1 項計算方式")</f>
        <v>第 1 項計算方式</v>
      </c>
      <c r="J47" s="168"/>
      <c r="K47" s="169"/>
      <c r="L47" s="11"/>
      <c r="M47" s="11"/>
      <c r="N47" s="11"/>
      <c r="O47" s="13"/>
    </row>
    <row r="48" spans="1:15" ht="14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3"/>
    </row>
    <row r="49" spans="1:15" ht="21.75" customHeight="1">
      <c r="A49" s="66"/>
      <c r="B49" s="162" t="s">
        <v>28</v>
      </c>
      <c r="C49" s="162"/>
      <c r="D49" s="158" t="s">
        <v>75</v>
      </c>
      <c r="E49" s="158"/>
      <c r="F49" s="158"/>
      <c r="G49" s="158"/>
      <c r="H49" s="158"/>
      <c r="I49" s="67">
        <v>200000</v>
      </c>
      <c r="J49" s="68" t="s">
        <v>26</v>
      </c>
      <c r="K49" s="68"/>
      <c r="L49" s="68"/>
      <c r="M49" s="68"/>
      <c r="N49" s="68"/>
      <c r="O49" s="69"/>
    </row>
    <row r="50" spans="1:15" ht="14.25">
      <c r="A50" s="66"/>
      <c r="B50" s="68"/>
      <c r="C50" s="68"/>
      <c r="D50" s="158" t="s">
        <v>76</v>
      </c>
      <c r="E50" s="158"/>
      <c r="F50" s="158"/>
      <c r="G50" s="158"/>
      <c r="H50" s="158"/>
      <c r="I50" s="67">
        <v>270000</v>
      </c>
      <c r="J50" s="68" t="s">
        <v>26</v>
      </c>
      <c r="K50" s="68"/>
      <c r="L50" s="68"/>
      <c r="M50" s="68"/>
      <c r="N50" s="68"/>
      <c r="O50" s="69"/>
    </row>
    <row r="51" spans="1:15" ht="14.25">
      <c r="A51" s="66"/>
      <c r="B51" s="68"/>
      <c r="C51" s="68"/>
      <c r="D51" s="158" t="s">
        <v>77</v>
      </c>
      <c r="E51" s="158"/>
      <c r="F51" s="158"/>
      <c r="G51" s="158"/>
      <c r="H51" s="67">
        <v>120000</v>
      </c>
      <c r="I51" s="159" t="s">
        <v>27</v>
      </c>
      <c r="J51" s="159"/>
      <c r="K51" s="159"/>
      <c r="L51" s="157">
        <v>240000</v>
      </c>
      <c r="M51" s="157"/>
      <c r="N51" s="68" t="s">
        <v>26</v>
      </c>
      <c r="O51" s="69"/>
    </row>
    <row r="52" spans="1:15" ht="14.25">
      <c r="A52" s="66"/>
      <c r="B52" s="68"/>
      <c r="C52" s="68"/>
      <c r="D52" s="158" t="s">
        <v>78</v>
      </c>
      <c r="E52" s="158"/>
      <c r="F52" s="158"/>
      <c r="G52" s="158"/>
      <c r="H52" s="158"/>
      <c r="I52" s="67">
        <v>200000</v>
      </c>
      <c r="J52" s="68" t="s">
        <v>26</v>
      </c>
      <c r="K52" s="68"/>
      <c r="L52" s="68"/>
      <c r="M52" s="68"/>
      <c r="N52" s="75" t="s">
        <v>84</v>
      </c>
      <c r="O52" s="69"/>
    </row>
    <row r="53" spans="1:15" ht="14.25">
      <c r="A53" s="66"/>
      <c r="B53" s="68"/>
      <c r="C53" s="68"/>
      <c r="D53" s="158" t="s">
        <v>79</v>
      </c>
      <c r="E53" s="158"/>
      <c r="F53" s="158"/>
      <c r="G53" s="158"/>
      <c r="H53" s="158"/>
      <c r="I53" s="158"/>
      <c r="J53" s="158"/>
      <c r="K53" s="67">
        <v>25000</v>
      </c>
      <c r="L53" s="68" t="s">
        <v>26</v>
      </c>
      <c r="M53" s="68"/>
      <c r="N53" s="74" t="s">
        <v>83</v>
      </c>
      <c r="O53" s="69"/>
    </row>
    <row r="54" spans="1:15" ht="7.5" customHeight="1" thickBot="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3"/>
      <c r="O54" s="72"/>
    </row>
  </sheetData>
  <sheetProtection password="CC6F" sheet="1" objects="1" scenarios="1"/>
  <mergeCells count="111">
    <mergeCell ref="I47:K47"/>
    <mergeCell ref="G30:H30"/>
    <mergeCell ref="E37:F37"/>
    <mergeCell ref="E41:F41"/>
    <mergeCell ref="G37:H37"/>
    <mergeCell ref="D53:J53"/>
    <mergeCell ref="D52:H52"/>
    <mergeCell ref="D49:H49"/>
    <mergeCell ref="D50:H50"/>
    <mergeCell ref="D51:G51"/>
    <mergeCell ref="I51:K51"/>
    <mergeCell ref="B3:B4"/>
    <mergeCell ref="C3:G3"/>
    <mergeCell ref="C4:G4"/>
    <mergeCell ref="L3:M3"/>
    <mergeCell ref="L4:M4"/>
    <mergeCell ref="L51:M51"/>
    <mergeCell ref="K38:L39"/>
    <mergeCell ref="C38:D38"/>
    <mergeCell ref="B49:C49"/>
    <mergeCell ref="H17:J17"/>
    <mergeCell ref="B28:B45"/>
    <mergeCell ref="C42:D42"/>
    <mergeCell ref="E42:H42"/>
    <mergeCell ref="I42:J42"/>
    <mergeCell ref="C43:D43"/>
    <mergeCell ref="E43:H43"/>
    <mergeCell ref="I43:J43"/>
    <mergeCell ref="C40:D40"/>
    <mergeCell ref="I37:L37"/>
    <mergeCell ref="E38:G38"/>
    <mergeCell ref="H38:J38"/>
    <mergeCell ref="C36:D36"/>
    <mergeCell ref="C37:D37"/>
    <mergeCell ref="C41:D41"/>
    <mergeCell ref="I41:L41"/>
    <mergeCell ref="C39:D39"/>
    <mergeCell ref="E39:G39"/>
    <mergeCell ref="H39:J39"/>
    <mergeCell ref="E40:F40"/>
    <mergeCell ref="G41:H41"/>
    <mergeCell ref="G40:H40"/>
    <mergeCell ref="I40:L40"/>
    <mergeCell ref="C44:D44"/>
    <mergeCell ref="E44:F44"/>
    <mergeCell ref="G44:J44"/>
    <mergeCell ref="K42:L45"/>
    <mergeCell ref="C45:D45"/>
    <mergeCell ref="E45:F45"/>
    <mergeCell ref="G45:J45"/>
    <mergeCell ref="C34:D34"/>
    <mergeCell ref="E34:F34"/>
    <mergeCell ref="G34:I34"/>
    <mergeCell ref="J34:L34"/>
    <mergeCell ref="G31:J31"/>
    <mergeCell ref="G32:J32"/>
    <mergeCell ref="G15:G16"/>
    <mergeCell ref="G29:H29"/>
    <mergeCell ref="D24:D25"/>
    <mergeCell ref="G23:H23"/>
    <mergeCell ref="N15:N16"/>
    <mergeCell ref="C33:L33"/>
    <mergeCell ref="J16:K16"/>
    <mergeCell ref="M23:N23"/>
    <mergeCell ref="K28:N28"/>
    <mergeCell ref="C35:D35"/>
    <mergeCell ref="E35:F35"/>
    <mergeCell ref="I30:J30"/>
    <mergeCell ref="C32:D32"/>
    <mergeCell ref="H14:L14"/>
    <mergeCell ref="C31:D31"/>
    <mergeCell ref="C29:D29"/>
    <mergeCell ref="C30:D30"/>
    <mergeCell ref="E30:F30"/>
    <mergeCell ref="C28:J28"/>
    <mergeCell ref="E36:F36"/>
    <mergeCell ref="I29:J29"/>
    <mergeCell ref="G36:H36"/>
    <mergeCell ref="I36:L36"/>
    <mergeCell ref="E31:F31"/>
    <mergeCell ref="G35:I35"/>
    <mergeCell ref="J35:L35"/>
    <mergeCell ref="E32:F32"/>
    <mergeCell ref="E29:F29"/>
    <mergeCell ref="K29:L29"/>
    <mergeCell ref="I22:J22"/>
    <mergeCell ref="G21:N21"/>
    <mergeCell ref="M22:N22"/>
    <mergeCell ref="K22:L22"/>
    <mergeCell ref="G22:H22"/>
    <mergeCell ref="G19:L19"/>
    <mergeCell ref="K23:L23"/>
    <mergeCell ref="B6:E6"/>
    <mergeCell ref="B8:B12"/>
    <mergeCell ref="B13:B17"/>
    <mergeCell ref="G6:N6"/>
    <mergeCell ref="J8:L8"/>
    <mergeCell ref="J9:L9"/>
    <mergeCell ref="J10:L10"/>
    <mergeCell ref="N8:N13"/>
    <mergeCell ref="M19:N19"/>
    <mergeCell ref="J11:L11"/>
    <mergeCell ref="J12:L12"/>
    <mergeCell ref="H7:M7"/>
    <mergeCell ref="G8:G13"/>
    <mergeCell ref="J13:L13"/>
    <mergeCell ref="B26:C26"/>
    <mergeCell ref="B18:B20"/>
    <mergeCell ref="B21:B23"/>
    <mergeCell ref="B24:B25"/>
    <mergeCell ref="I23:J23"/>
  </mergeCells>
  <conditionalFormatting sqref="G32:J32">
    <cfRule type="cellIs" priority="1" dxfId="4" operator="lessThan" stopIfTrue="1">
      <formula>0</formula>
    </cfRule>
    <cfRule type="cellIs" priority="2" dxfId="5" operator="greaterThan" stopIfTrue="1">
      <formula>0</formula>
    </cfRule>
  </conditionalFormatting>
  <conditionalFormatting sqref="G45:J45">
    <cfRule type="cellIs" priority="3" dxfId="5" operator="greaterThan" stopIfTrue="1">
      <formula>0</formula>
    </cfRule>
    <cfRule type="cellIs" priority="4" dxfId="6" operator="lessThan" stopIfTrue="1">
      <formula>0</formula>
    </cfRule>
  </conditionalFormatting>
  <printOptions horizontalCentered="1"/>
  <pageMargins left="0.35433070866141736" right="0.35433070866141736" top="0.3937007874015748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許宇君</dc:creator>
  <cp:keywords/>
  <dc:description/>
  <cp:lastModifiedBy>acer-user</cp:lastModifiedBy>
  <cp:lastPrinted>1999-02-12T09:03:51Z</cp:lastPrinted>
  <dcterms:created xsi:type="dcterms:W3CDTF">1998-01-28T11:44:40Z</dcterms:created>
  <dcterms:modified xsi:type="dcterms:W3CDTF">2019-06-05T04:01:07Z</dcterms:modified>
  <cp:category/>
  <cp:version/>
  <cp:contentType/>
  <cp:contentStatus/>
</cp:coreProperties>
</file>